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2-23年最低生計費推計（名古屋市）\愛労連サイトへの掲載資料\"/>
    </mc:Choice>
  </mc:AlternateContent>
  <xr:revisionPtr revIDLastSave="0" documentId="13_ncr:1_{2D777ECB-E5BF-4868-9EC9-5E8BB5BAB4A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単身世帯　最低生計費" sheetId="1" r:id="rId1"/>
    <sheet name="４人世帯　最低生計費" sheetId="2" r:id="rId2"/>
    <sheet name="2023年2月消費者物価指数" sheetId="3" r:id="rId3"/>
  </sheets>
  <externalReferences>
    <externalReference r:id="rId4"/>
  </externalReferences>
  <definedNames>
    <definedName name="_xlnm.Print_Area" localSheetId="1">'４人世帯　最低生計費'!$A$1:$K$27</definedName>
    <definedName name="_xlnm.Print_Area" localSheetId="0">'単身世帯　最低生計費'!$A$1:$J$25</definedName>
  </definedNames>
  <calcPr calcId="191029"/>
</workbook>
</file>

<file path=xl/calcChain.xml><?xml version="1.0" encoding="utf-8"?>
<calcChain xmlns="http://schemas.openxmlformats.org/spreadsheetml/2006/main">
  <c r="F15" i="2" l="1"/>
  <c r="G5" i="2" s="1"/>
  <c r="J5" i="2" s="1"/>
  <c r="E11" i="2"/>
  <c r="D11" i="2"/>
  <c r="C11" i="2"/>
  <c r="B11" i="2"/>
  <c r="E10" i="2"/>
  <c r="D10" i="2"/>
  <c r="C10" i="2"/>
  <c r="B10" i="2"/>
  <c r="K7" i="2"/>
  <c r="J7" i="2"/>
  <c r="I7" i="2"/>
  <c r="K6" i="2"/>
  <c r="J6" i="2"/>
  <c r="I6" i="2"/>
  <c r="H5" i="2"/>
  <c r="H8" i="2" s="1"/>
  <c r="K5" i="2" l="1"/>
  <c r="F5" i="2"/>
  <c r="F8" i="2" s="1"/>
  <c r="I8" i="2" s="1"/>
  <c r="H11" i="2"/>
  <c r="K11" i="2" s="1"/>
  <c r="H9" i="2"/>
  <c r="K9" i="2" s="1"/>
  <c r="H10" i="2"/>
  <c r="K10" i="2" s="1"/>
  <c r="K8" i="2"/>
  <c r="I5" i="2"/>
  <c r="G8" i="2"/>
  <c r="F11" i="2" l="1"/>
  <c r="I11" i="2" s="1"/>
  <c r="F9" i="2"/>
  <c r="I9" i="2" s="1"/>
  <c r="F10" i="2"/>
  <c r="I10" i="2" s="1"/>
  <c r="J8" i="2"/>
  <c r="G11" i="2"/>
  <c r="J11" i="2" s="1"/>
  <c r="G9" i="2"/>
  <c r="J9" i="2" s="1"/>
  <c r="G10" i="2"/>
  <c r="J10" i="2" s="1"/>
  <c r="E15" i="1" l="1"/>
  <c r="F5" i="1" s="1"/>
  <c r="H7" i="1"/>
  <c r="H6" i="1"/>
  <c r="G7" i="1"/>
  <c r="G6" i="1"/>
  <c r="H5" i="1" l="1"/>
  <c r="F8" i="1"/>
  <c r="F9" i="1" s="1"/>
  <c r="H9" i="1" s="1"/>
  <c r="E5" i="1"/>
  <c r="E8" i="1" s="1"/>
  <c r="E9" i="1" s="1"/>
  <c r="G9" i="1" s="1"/>
  <c r="F10" i="1" l="1"/>
  <c r="H10" i="1" s="1"/>
  <c r="E11" i="1"/>
  <c r="G11" i="1" s="1"/>
  <c r="G8" i="1"/>
  <c r="G5" i="1"/>
  <c r="E10" i="1"/>
  <c r="G10" i="1" s="1"/>
  <c r="H8" i="1"/>
  <c r="F11" i="1"/>
  <c r="H11" i="1" s="1"/>
</calcChain>
</file>

<file path=xl/sharedStrings.xml><?xml version="1.0" encoding="utf-8"?>
<sst xmlns="http://schemas.openxmlformats.org/spreadsheetml/2006/main" count="188" uniqueCount="144">
  <si>
    <t>モデル</t>
    <phoneticPr fontId="2"/>
  </si>
  <si>
    <t>25歳男性</t>
    <rPh sb="2" eb="3">
      <t>サイ</t>
    </rPh>
    <rPh sb="3" eb="5">
      <t>ダンセイ</t>
    </rPh>
    <phoneticPr fontId="2"/>
  </si>
  <si>
    <t>25歳女性</t>
    <rPh sb="2" eb="3">
      <t>サイ</t>
    </rPh>
    <rPh sb="3" eb="5">
      <t>ジョセイ</t>
    </rPh>
    <phoneticPr fontId="2"/>
  </si>
  <si>
    <t>居住面積（賃貸）</t>
    <rPh sb="0" eb="2">
      <t>キョジュウ</t>
    </rPh>
    <rPh sb="2" eb="4">
      <t>メンセキ</t>
    </rPh>
    <rPh sb="5" eb="7">
      <t>チンタイ</t>
    </rPh>
    <phoneticPr fontId="2"/>
  </si>
  <si>
    <t>１K・25㎡</t>
    <phoneticPr fontId="2"/>
  </si>
  <si>
    <t>　</t>
    <phoneticPr fontId="2"/>
  </si>
  <si>
    <t>2015年平均</t>
    <rPh sb="4" eb="5">
      <t>ネン</t>
    </rPh>
    <rPh sb="5" eb="7">
      <t>ヘイキン</t>
    </rPh>
    <phoneticPr fontId="2"/>
  </si>
  <si>
    <t xml:space="preserve"> </t>
    <phoneticPr fontId="2"/>
  </si>
  <si>
    <t>注</t>
    <rPh sb="0" eb="1">
      <t>チュウ</t>
    </rPh>
    <phoneticPr fontId="2"/>
  </si>
  <si>
    <t>5)必要最低賃金時間額は、中央最低賃金審議会が用いている月173.8時間労働と全労連がめざす年間1,800労働時間（月150時間労働）の場合とを比較した。</t>
    <rPh sb="8" eb="10">
      <t>ジカン</t>
    </rPh>
    <rPh sb="53" eb="55">
      <t>ロウドウ</t>
    </rPh>
    <phoneticPr fontId="2"/>
  </si>
  <si>
    <t>名古屋市消費者物価指数</t>
    <rPh sb="0" eb="4">
      <t>ナゴヤシ</t>
    </rPh>
    <rPh sb="4" eb="7">
      <t>ショウヒシャ</t>
    </rPh>
    <rPh sb="7" eb="9">
      <t>ブッカ</t>
    </rPh>
    <rPh sb="9" eb="11">
      <t>シスウ</t>
    </rPh>
    <phoneticPr fontId="2"/>
  </si>
  <si>
    <t>①消費支出（月額：円）A</t>
    <rPh sb="1" eb="3">
      <t>ショウヒ</t>
    </rPh>
    <rPh sb="3" eb="5">
      <t>シシュツ</t>
    </rPh>
    <rPh sb="6" eb="8">
      <t>ゲツガク</t>
    </rPh>
    <rPh sb="9" eb="10">
      <t>エン</t>
    </rPh>
    <phoneticPr fontId="2"/>
  </si>
  <si>
    <t>②予備費（月額：円）B</t>
    <rPh sb="1" eb="4">
      <t>ヨビヒ</t>
    </rPh>
    <rPh sb="5" eb="7">
      <t>ゲツガク</t>
    </rPh>
    <rPh sb="8" eb="9">
      <t>エン</t>
    </rPh>
    <phoneticPr fontId="2"/>
  </si>
  <si>
    <t>③非消費支出（月額：円）C</t>
    <rPh sb="1" eb="2">
      <t>ヒ</t>
    </rPh>
    <rPh sb="2" eb="4">
      <t>ショウヒ</t>
    </rPh>
    <rPh sb="4" eb="6">
      <t>シシュツ</t>
    </rPh>
    <rPh sb="7" eb="9">
      <t>ゲツガク</t>
    </rPh>
    <rPh sb="10" eb="11">
      <t>エン</t>
    </rPh>
    <phoneticPr fontId="2"/>
  </si>
  <si>
    <r>
      <rPr>
        <b/>
        <sz val="11"/>
        <color indexed="8"/>
        <rFont val="游ゴシック"/>
        <family val="3"/>
        <charset val="128"/>
      </rPr>
      <t>④最低生計費</t>
    </r>
    <r>
      <rPr>
        <sz val="11"/>
        <color theme="1"/>
        <rFont val="游ゴシック"/>
        <family val="3"/>
        <charset val="128"/>
      </rPr>
      <t>（税・保険料込み、月額：円）D＝A＋B+C</t>
    </r>
    <rPh sb="1" eb="6">
      <t>サセ</t>
    </rPh>
    <rPh sb="7" eb="8">
      <t>ゼイ</t>
    </rPh>
    <rPh sb="9" eb="12">
      <t>ホケンリョウ</t>
    </rPh>
    <rPh sb="12" eb="13">
      <t>コ</t>
    </rPh>
    <rPh sb="15" eb="17">
      <t>ゲツガク</t>
    </rPh>
    <rPh sb="18" eb="19">
      <t>エン</t>
    </rPh>
    <phoneticPr fontId="2"/>
  </si>
  <si>
    <r>
      <rPr>
        <b/>
        <sz val="11"/>
        <color indexed="8"/>
        <rFont val="游ゴシック"/>
        <family val="3"/>
        <charset val="128"/>
      </rPr>
      <t>⑥必要最低賃金時間額</t>
    </r>
    <r>
      <rPr>
        <sz val="11"/>
        <color theme="1"/>
        <rFont val="游ゴシック"/>
        <family val="3"/>
        <charset val="128"/>
      </rPr>
      <t>：円（月173.8時間換算）</t>
    </r>
    <rPh sb="1" eb="3">
      <t>ヒツヨウ</t>
    </rPh>
    <rPh sb="3" eb="7">
      <t>サチ</t>
    </rPh>
    <rPh sb="7" eb="9">
      <t>ジカン</t>
    </rPh>
    <rPh sb="9" eb="10">
      <t>ガク</t>
    </rPh>
    <rPh sb="11" eb="12">
      <t>エン</t>
    </rPh>
    <rPh sb="13" eb="14">
      <t>ツキ</t>
    </rPh>
    <rPh sb="19" eb="21">
      <t>ジカン</t>
    </rPh>
    <rPh sb="21" eb="23">
      <t>カンザン</t>
    </rPh>
    <phoneticPr fontId="2"/>
  </si>
  <si>
    <t>⑨2015年＝100とした指数に換算</t>
    <rPh sb="5" eb="6">
      <t>ネン</t>
    </rPh>
    <rPh sb="13" eb="15">
      <t>シスウ</t>
    </rPh>
    <rPh sb="16" eb="18">
      <t>カンザン</t>
    </rPh>
    <phoneticPr fontId="2"/>
  </si>
  <si>
    <t>⑤同上（年額：円）　D×12</t>
    <rPh sb="1" eb="3">
      <t>ドウジョウ</t>
    </rPh>
    <rPh sb="4" eb="6">
      <t>ネンガク</t>
    </rPh>
    <rPh sb="7" eb="8">
      <t>エン</t>
    </rPh>
    <phoneticPr fontId="2"/>
  </si>
  <si>
    <t>⑦同上（月150時間換算）</t>
    <rPh sb="1" eb="3">
      <t>ドウジョウ</t>
    </rPh>
    <rPh sb="4" eb="5">
      <t>ツキ</t>
    </rPh>
    <rPh sb="8" eb="10">
      <t>ジカン</t>
    </rPh>
    <rPh sb="10" eb="12">
      <t>カンザン</t>
    </rPh>
    <phoneticPr fontId="2"/>
  </si>
  <si>
    <t>⑧持家の帰属家賃を除く総合指数（基準：2020年＝100）</t>
    <rPh sb="13" eb="15">
      <t>シスウ</t>
    </rPh>
    <rPh sb="16" eb="18">
      <t>キジュン</t>
    </rPh>
    <rPh sb="23" eb="24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</si>
  <si>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</si>
  <si>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</si>
  <si>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25歳男性</t>
    <rPh sb="2" eb="3">
      <t>サイ</t>
    </rPh>
    <rPh sb="3" eb="5">
      <t>ダンセイ</t>
    </rPh>
    <phoneticPr fontId="2"/>
  </si>
  <si>
    <t>2010年調査　　(参考）</t>
    <rPh sb="4" eb="5">
      <t>ネン</t>
    </rPh>
    <rPh sb="5" eb="7">
      <t>チョウサ</t>
    </rPh>
    <rPh sb="10" eb="12">
      <t>サンコウ</t>
    </rPh>
    <phoneticPr fontId="2"/>
  </si>
  <si>
    <t>－</t>
    <phoneticPr fontId="2"/>
  </si>
  <si>
    <r>
      <t>3)予備費B＝消費支出A×10％（100円未満切り捨て、</t>
    </r>
    <r>
      <rPr>
        <sz val="9"/>
        <color indexed="8"/>
        <rFont val="游ゴシック"/>
        <family val="3"/>
        <charset val="128"/>
      </rPr>
      <t>2010年は1000円未満切り上げ,</t>
    </r>
    <r>
      <rPr>
        <sz val="9"/>
        <color indexed="8"/>
        <rFont val="游ゴシック"/>
        <family val="3"/>
        <charset val="128"/>
      </rPr>
      <t>）。　</t>
    </r>
    <rPh sb="32" eb="33">
      <t>ネン</t>
    </rPh>
    <rPh sb="38" eb="39">
      <t>エン</t>
    </rPh>
    <rPh sb="39" eb="41">
      <t>ミマン</t>
    </rPh>
    <rPh sb="41" eb="42">
      <t>キ</t>
    </rPh>
    <rPh sb="43" eb="44">
      <t>ア</t>
    </rPh>
    <phoneticPr fontId="2"/>
  </si>
  <si>
    <t xml:space="preserve">  2010年調査のモデルは、25歳男性、単身で名古屋市熱田区の賃貸住宅に居住、勤務先は名古屋市中心部、通勤定期代自己負担、自家用車非所有。</t>
    <rPh sb="6" eb="7">
      <t>ネン</t>
    </rPh>
    <rPh sb="7" eb="9">
      <t>チョウサ</t>
    </rPh>
    <rPh sb="17" eb="18">
      <t>サイ</t>
    </rPh>
    <rPh sb="18" eb="20">
      <t>ダンセイ</t>
    </rPh>
    <rPh sb="21" eb="23">
      <t>タンシン</t>
    </rPh>
    <rPh sb="24" eb="28">
      <t>ナゴヤシ</t>
    </rPh>
    <rPh sb="28" eb="31">
      <t>アツタク</t>
    </rPh>
    <rPh sb="32" eb="34">
      <t>チンタイ</t>
    </rPh>
    <rPh sb="34" eb="36">
      <t>ジュウタク</t>
    </rPh>
    <rPh sb="37" eb="39">
      <t>キョジュウ</t>
    </rPh>
    <rPh sb="44" eb="47">
      <t>ナゴヤ</t>
    </rPh>
    <rPh sb="47" eb="48">
      <t>シ</t>
    </rPh>
    <rPh sb="48" eb="51">
      <t>チュウシンブ</t>
    </rPh>
    <rPh sb="52" eb="54">
      <t>ツウキン</t>
    </rPh>
    <rPh sb="54" eb="57">
      <t>テイキダイ</t>
    </rPh>
    <rPh sb="57" eb="59">
      <t>ジコ</t>
    </rPh>
    <rPh sb="59" eb="61">
      <t>フタン</t>
    </rPh>
    <rPh sb="62" eb="66">
      <t>ジカヨウシャ</t>
    </rPh>
    <rPh sb="66" eb="67">
      <t>ヒ</t>
    </rPh>
    <rPh sb="67" eb="69">
      <t>ショユウ</t>
    </rPh>
    <phoneticPr fontId="2"/>
  </si>
  <si>
    <t>1)2015年調査の世帯モデルは、大学を卒業し、勤続３年の25歳の男女、単身で名古屋市内の賃貸住宅に居住、勤務先は地下鉄２区間の名古屋駅周辺とし、通勤定期代自己負担、自家用車非所有。</t>
    <rPh sb="6" eb="7">
      <t>ネン</t>
    </rPh>
    <rPh sb="7" eb="9">
      <t>チョウサ</t>
    </rPh>
    <rPh sb="10" eb="12">
      <t>セタイ</t>
    </rPh>
    <rPh sb="17" eb="19">
      <t>ダイガク</t>
    </rPh>
    <rPh sb="20" eb="22">
      <t>ソツギョウ</t>
    </rPh>
    <rPh sb="24" eb="26">
      <t>キンゾク</t>
    </rPh>
    <rPh sb="27" eb="28">
      <t>ネン</t>
    </rPh>
    <rPh sb="31" eb="32">
      <t>サイ</t>
    </rPh>
    <rPh sb="33" eb="35">
      <t>ダンジョ</t>
    </rPh>
    <rPh sb="36" eb="38">
      <t>タンシン</t>
    </rPh>
    <rPh sb="39" eb="43">
      <t>ナゴヤシ</t>
    </rPh>
    <rPh sb="43" eb="44">
      <t>ナイ</t>
    </rPh>
    <rPh sb="45" eb="47">
      <t>チンタイ</t>
    </rPh>
    <rPh sb="47" eb="49">
      <t>ジュウタク</t>
    </rPh>
    <rPh sb="50" eb="52">
      <t>キョジュウ</t>
    </rPh>
    <rPh sb="53" eb="55">
      <t>キンム</t>
    </rPh>
    <phoneticPr fontId="2"/>
  </si>
  <si>
    <t>　「持家の帰属家賃を除く総合」は、「令和４年度地域別最低賃金額改定の目安に関する公益委員見解」（2022年8月1日）で用いられている指標。</t>
    <phoneticPr fontId="2"/>
  </si>
  <si>
    <t>⑩2015年調査</t>
    <rPh sb="5" eb="6">
      <t>ネン</t>
    </rPh>
    <rPh sb="6" eb="8">
      <t>チョウサ</t>
    </rPh>
    <phoneticPr fontId="2"/>
  </si>
  <si>
    <t>差額⑪ー⑩</t>
    <rPh sb="0" eb="2">
      <t>サガク</t>
    </rPh>
    <phoneticPr fontId="2"/>
  </si>
  <si>
    <t>令和2年(2020年)=100</t>
  </si>
  <si>
    <t>ウエイト</t>
  </si>
  <si>
    <t>中分類</t>
    <rPh sb="0" eb="3">
      <t>チュウブンルイ</t>
    </rPh>
    <phoneticPr fontId="12"/>
  </si>
  <si>
    <t>(万分比)</t>
    <rPh sb="1" eb="3">
      <t>マンブン</t>
    </rPh>
    <rPh sb="3" eb="4">
      <t>ヒ</t>
    </rPh>
    <phoneticPr fontId="12"/>
  </si>
  <si>
    <t>前年同月比</t>
    <rPh sb="2" eb="4">
      <t>ドウゲツ</t>
    </rPh>
    <rPh sb="4" eb="5">
      <t>ヒ</t>
    </rPh>
    <phoneticPr fontId="12"/>
  </si>
  <si>
    <t>指数</t>
    <rPh sb="0" eb="2">
      <t>シスウ</t>
    </rPh>
    <phoneticPr fontId="12"/>
  </si>
  <si>
    <t>前月比</t>
    <rPh sb="2" eb="3">
      <t>ヒ</t>
    </rPh>
    <phoneticPr fontId="12"/>
  </si>
  <si>
    <t xml:space="preserve"> (％)</t>
    <phoneticPr fontId="12"/>
  </si>
  <si>
    <t>寄与度</t>
    <rPh sb="0" eb="3">
      <t>キヨド</t>
    </rPh>
    <phoneticPr fontId="12"/>
  </si>
  <si>
    <t>(％)</t>
    <phoneticPr fontId="12"/>
  </si>
  <si>
    <t>寄与度差</t>
    <rPh sb="0" eb="3">
      <t>キヨド</t>
    </rPh>
    <rPh sb="3" eb="4">
      <t>サ</t>
    </rPh>
    <phoneticPr fontId="12"/>
  </si>
  <si>
    <t>総合　</t>
    <phoneticPr fontId="12"/>
  </si>
  <si>
    <t>生鮮食品を除く総合</t>
    <phoneticPr fontId="12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</si>
  <si>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2"/>
  </si>
  <si>
    <t>持家の帰属家賃及び生鮮食品を除く総合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12"/>
  </si>
  <si>
    <t>生鮮食品及びｴﾈﾙｷﾞｰを除く総合</t>
    <rPh sb="0" eb="2">
      <t>セイセン</t>
    </rPh>
    <rPh sb="2" eb="4">
      <t>ショクヒン</t>
    </rPh>
    <rPh sb="4" eb="5">
      <t>オヨ</t>
    </rPh>
    <rPh sb="13" eb="14">
      <t>ノゾ</t>
    </rPh>
    <rPh sb="15" eb="17">
      <t>ソウゴウ</t>
    </rPh>
    <phoneticPr fontId="12"/>
  </si>
  <si>
    <t>食料(酒類を除く)及びｴﾈﾙｷﾞｰを除く総合</t>
    <rPh sb="0" eb="2">
      <t>ショクリョウ</t>
    </rPh>
    <rPh sb="3" eb="5">
      <t>シュルイ</t>
    </rPh>
    <rPh sb="6" eb="7">
      <t>ノゾ</t>
    </rPh>
    <rPh sb="9" eb="10">
      <t>オヨ</t>
    </rPh>
    <rPh sb="18" eb="19">
      <t>ノゾ</t>
    </rPh>
    <rPh sb="20" eb="22">
      <t>ソウゴウ</t>
    </rPh>
    <phoneticPr fontId="12"/>
  </si>
  <si>
    <t>食料　</t>
    <phoneticPr fontId="12"/>
  </si>
  <si>
    <t>生鮮食品</t>
    <rPh sb="0" eb="2">
      <t>セイセン</t>
    </rPh>
    <rPh sb="2" eb="4">
      <t>ショクヒン</t>
    </rPh>
    <phoneticPr fontId="12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</si>
  <si>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12"/>
  </si>
  <si>
    <t>穀類</t>
  </si>
  <si>
    <t>魚介類</t>
  </si>
  <si>
    <t>生鮮魚介</t>
    <phoneticPr fontId="12"/>
  </si>
  <si>
    <t>肉類</t>
  </si>
  <si>
    <t>乳卵類</t>
  </si>
  <si>
    <t>野菜・海藻</t>
    <rPh sb="3" eb="5">
      <t>カイソウ</t>
    </rPh>
    <phoneticPr fontId="12"/>
  </si>
  <si>
    <t>生鮮野菜</t>
    <phoneticPr fontId="12"/>
  </si>
  <si>
    <t>果物</t>
  </si>
  <si>
    <t>生鮮果物</t>
    <phoneticPr fontId="12"/>
  </si>
  <si>
    <t>油脂・調味料</t>
  </si>
  <si>
    <t>菓子類</t>
  </si>
  <si>
    <t>調理食品</t>
  </si>
  <si>
    <t>飲料</t>
  </si>
  <si>
    <t>酒類</t>
  </si>
  <si>
    <t>外食</t>
  </si>
  <si>
    <t>住居　</t>
    <phoneticPr fontId="12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</si>
  <si>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2"/>
  </si>
  <si>
    <t>家賃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</si>
  <si>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2"/>
  </si>
  <si>
    <t>設備修繕・維持</t>
  </si>
  <si>
    <t>光熱・水道　</t>
    <phoneticPr fontId="12"/>
  </si>
  <si>
    <t>電気代</t>
    <phoneticPr fontId="12"/>
  </si>
  <si>
    <t>ガス代</t>
    <phoneticPr fontId="12"/>
  </si>
  <si>
    <t>他の光熱</t>
  </si>
  <si>
    <t>上下水道料</t>
  </si>
  <si>
    <t>家具・家事用品　</t>
    <phoneticPr fontId="12"/>
  </si>
  <si>
    <t>家庭用耐久財</t>
  </si>
  <si>
    <t>室内装備品</t>
    <phoneticPr fontId="12"/>
  </si>
  <si>
    <t>寝具類</t>
    <phoneticPr fontId="12"/>
  </si>
  <si>
    <t>家事雑貨</t>
    <phoneticPr fontId="12"/>
  </si>
  <si>
    <t>家事用消耗品</t>
    <phoneticPr fontId="12"/>
  </si>
  <si>
    <t>家事サービス</t>
    <phoneticPr fontId="12"/>
  </si>
  <si>
    <t xml:space="preserve">被服及び履物 </t>
    <phoneticPr fontId="12"/>
  </si>
  <si>
    <t>衣料</t>
    <phoneticPr fontId="12"/>
  </si>
  <si>
    <t>和服</t>
    <phoneticPr fontId="12"/>
  </si>
  <si>
    <t>洋服</t>
    <phoneticPr fontId="12"/>
  </si>
  <si>
    <t>シャツ・セーター・下着類</t>
    <rPh sb="9" eb="10">
      <t>シタ</t>
    </rPh>
    <phoneticPr fontId="12"/>
  </si>
  <si>
    <t xml:space="preserve">シャツ・セーター類 </t>
    <phoneticPr fontId="12"/>
  </si>
  <si>
    <t>下着類</t>
    <phoneticPr fontId="12"/>
  </si>
  <si>
    <t>履物類</t>
  </si>
  <si>
    <t>他の被服</t>
    <phoneticPr fontId="12"/>
  </si>
  <si>
    <t>被服関連サービス　</t>
    <phoneticPr fontId="12"/>
  </si>
  <si>
    <t xml:space="preserve">保健医療  </t>
    <phoneticPr fontId="12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</si>
  <si>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12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</si>
  <si>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12"/>
  </si>
  <si>
    <t>保健医療サービス</t>
  </si>
  <si>
    <t xml:space="preserve">交通・通信  </t>
    <phoneticPr fontId="12"/>
  </si>
  <si>
    <t>交通</t>
  </si>
  <si>
    <t>自動車等関係費</t>
  </si>
  <si>
    <t>通信</t>
  </si>
  <si>
    <t xml:space="preserve">教育　 </t>
    <phoneticPr fontId="12"/>
  </si>
  <si>
    <t>授業料等</t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</si>
  <si>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12"/>
  </si>
  <si>
    <t>補習教育</t>
  </si>
  <si>
    <t xml:space="preserve">教養娯楽 </t>
    <phoneticPr fontId="12"/>
  </si>
  <si>
    <t>教養娯楽用耐久財</t>
  </si>
  <si>
    <t xml:space="preserve">教養娯楽用品 </t>
    <phoneticPr fontId="12"/>
  </si>
  <si>
    <t xml:space="preserve">書籍・他の印刷物 </t>
    <phoneticPr fontId="12"/>
  </si>
  <si>
    <t>教養娯楽サービス</t>
    <phoneticPr fontId="12"/>
  </si>
  <si>
    <t xml:space="preserve">諸雑費  </t>
    <phoneticPr fontId="12"/>
  </si>
  <si>
    <t>理美容サービス</t>
  </si>
  <si>
    <t>理美容用品</t>
  </si>
  <si>
    <t>身の回り用品</t>
  </si>
  <si>
    <t>たばこ</t>
  </si>
  <si>
    <t>他の諸雑費</t>
    <rPh sb="2" eb="3">
      <t>ショ</t>
    </rPh>
    <rPh sb="3" eb="5">
      <t>ザッピ</t>
    </rPh>
    <phoneticPr fontId="12"/>
  </si>
  <si>
    <t>エネルギー</t>
    <phoneticPr fontId="12"/>
  </si>
  <si>
    <t>教育関係費</t>
    <phoneticPr fontId="12"/>
  </si>
  <si>
    <t>教養娯楽関係費</t>
    <phoneticPr fontId="12"/>
  </si>
  <si>
    <t>情報通信関係費</t>
    <rPh sb="0" eb="2">
      <t>ジョウホウ</t>
    </rPh>
    <rPh sb="2" eb="4">
      <t>ツウシン</t>
    </rPh>
    <rPh sb="4" eb="7">
      <t>カンケイヒ</t>
    </rPh>
    <phoneticPr fontId="12"/>
  </si>
  <si>
    <t>40代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</si>
  <si>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</si>
  <si>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</si>
  <si>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３K・50㎡</t>
    <phoneticPr fontId="2"/>
  </si>
  <si>
    <t>2LDK・42.5㎡</t>
    <phoneticPr fontId="2"/>
  </si>
  <si>
    <t>3DK・47.5㎡</t>
    <phoneticPr fontId="2"/>
  </si>
  <si>
    <t>３DK・50㎡</t>
    <phoneticPr fontId="2"/>
  </si>
  <si>
    <r>
      <rPr>
        <b/>
        <sz val="10"/>
        <color indexed="8"/>
        <rFont val="游ゴシック"/>
        <family val="3"/>
        <charset val="128"/>
      </rPr>
      <t>④最低生計費</t>
    </r>
    <r>
      <rPr>
        <sz val="10"/>
        <color theme="1"/>
        <rFont val="游ゴシック"/>
        <family val="3"/>
        <charset val="128"/>
      </rPr>
      <t>（税・保険料込み、月額：円）D＝A＋B+C</t>
    </r>
    <rPh sb="1" eb="6">
      <t>サセ</t>
    </rPh>
    <rPh sb="7" eb="8">
      <t>ゼイ</t>
    </rPh>
    <rPh sb="9" eb="12">
      <t>ホケンリョウ</t>
    </rPh>
    <rPh sb="12" eb="13">
      <t>コ</t>
    </rPh>
    <rPh sb="15" eb="17">
      <t>ゲツガク</t>
    </rPh>
    <rPh sb="18" eb="19">
      <t>エン</t>
    </rPh>
    <phoneticPr fontId="2"/>
  </si>
  <si>
    <r>
      <rPr>
        <sz val="10"/>
        <color rgb="FF000000"/>
        <rFont val="游ゴシック"/>
        <family val="3"/>
        <charset val="128"/>
      </rPr>
      <t>⑥必要最低賃金時間額</t>
    </r>
    <r>
      <rPr>
        <sz val="10"/>
        <color theme="1"/>
        <rFont val="游ゴシック"/>
        <family val="3"/>
        <charset val="128"/>
      </rPr>
      <t>：円（月173.8時間換算）</t>
    </r>
    <rPh sb="1" eb="3">
      <t>ヒツヨウ</t>
    </rPh>
    <rPh sb="3" eb="7">
      <t>サチ</t>
    </rPh>
    <rPh sb="7" eb="9">
      <t>ジカン</t>
    </rPh>
    <rPh sb="9" eb="10">
      <t>ガク</t>
    </rPh>
    <rPh sb="11" eb="12">
      <t>エン</t>
    </rPh>
    <rPh sb="13" eb="14">
      <t>ツキ</t>
    </rPh>
    <rPh sb="19" eb="21">
      <t>ジカン</t>
    </rPh>
    <rPh sb="21" eb="23">
      <t>カンザン</t>
    </rPh>
    <phoneticPr fontId="2"/>
  </si>
  <si>
    <t>1)2015年調査の各世帯モデルの家族構成は下記の通りであるが、いずれも名古屋市内の賃貸住宅に居住し、夫の勤務先は地下鉄２区間の名古屋駅周辺とし、通勤定期代自己負担、自家用車を所有。</t>
    <rPh sb="6" eb="7">
      <t>ネン</t>
    </rPh>
    <rPh sb="7" eb="9">
      <t>チョウサ</t>
    </rPh>
    <rPh sb="10" eb="11">
      <t>カク</t>
    </rPh>
    <rPh sb="11" eb="13">
      <t>セタイ</t>
    </rPh>
    <rPh sb="17" eb="19">
      <t>カゾク</t>
    </rPh>
    <rPh sb="19" eb="21">
      <t>コウセイ</t>
    </rPh>
    <rPh sb="22" eb="24">
      <t>カキ</t>
    </rPh>
    <rPh sb="25" eb="26">
      <t>トオ</t>
    </rPh>
    <rPh sb="36" eb="39">
      <t>ナゴヤ</t>
    </rPh>
    <rPh sb="39" eb="41">
      <t>シナイ</t>
    </rPh>
    <rPh sb="40" eb="41">
      <t>ナイ</t>
    </rPh>
    <rPh sb="42" eb="44">
      <t>チンタイ</t>
    </rPh>
    <rPh sb="44" eb="46">
      <t>ジュウタク</t>
    </rPh>
    <rPh sb="47" eb="49">
      <t>キョジュウ</t>
    </rPh>
    <rPh sb="51" eb="52">
      <t>オット</t>
    </rPh>
    <rPh sb="53" eb="55">
      <t>キンム</t>
    </rPh>
    <phoneticPr fontId="2"/>
  </si>
  <si>
    <t>　30代（４人家族）：夫は30代で正規従業員、妻は30代で無職ないしパートタイマー（夫の扶養家族、社会保険の適用外）、子どもは小学生と幼稚園児。</t>
    <rPh sb="6" eb="7">
      <t>ニン</t>
    </rPh>
    <rPh sb="7" eb="9">
      <t>カゾク</t>
    </rPh>
    <phoneticPr fontId="2"/>
  </si>
  <si>
    <t>　40代（４人家族）：夫は40代で正規従業員、妻は40代で無職ないしパートタイマー（夫の扶養家族、社会保険の適用外）、子どもは中学生と小学生。</t>
    <rPh sb="6" eb="7">
      <t>ニン</t>
    </rPh>
    <rPh sb="7" eb="9">
      <t>カゾク</t>
    </rPh>
    <rPh sb="63" eb="64">
      <t>チュウ</t>
    </rPh>
    <rPh sb="64" eb="65">
      <t>ガク</t>
    </rPh>
    <rPh sb="67" eb="70">
      <t>ショウガクセイ</t>
    </rPh>
    <phoneticPr fontId="2"/>
  </si>
  <si>
    <t>　50代（４人家族）：夫は50代で正規従業員、妻は50代で無職ないしパートタイマー（夫の扶養家族、社会保険の適用外）、子どもは大学生（市内の私立大学）と高校生（公立）。</t>
    <rPh sb="6" eb="7">
      <t>ニン</t>
    </rPh>
    <rPh sb="7" eb="9">
      <t>カゾク</t>
    </rPh>
    <rPh sb="63" eb="66">
      <t>ダイガクセイ</t>
    </rPh>
    <rPh sb="67" eb="69">
      <t>シナイ</t>
    </rPh>
    <rPh sb="70" eb="72">
      <t>シリツ</t>
    </rPh>
    <rPh sb="72" eb="74">
      <t>ダイガク</t>
    </rPh>
    <rPh sb="76" eb="79">
      <t>コウコウセイ</t>
    </rPh>
    <rPh sb="80" eb="82">
      <t>コウリツ</t>
    </rPh>
    <phoneticPr fontId="2"/>
  </si>
  <si>
    <t xml:space="preserve">    2010年調査の40代モデルは、40代夫婦と未婚子2人（中学生と小学生）、名古屋市熱田区の賃貸住宅に居住、勤務先は名古屋市中心部、通勤定期代自己負担、自家用車非所有。</t>
    <rPh sb="8" eb="9">
      <t>ネン</t>
    </rPh>
    <rPh sb="9" eb="11">
      <t>チョウサ</t>
    </rPh>
    <rPh sb="14" eb="15">
      <t>ダイ</t>
    </rPh>
    <rPh sb="22" eb="23">
      <t>ダイ</t>
    </rPh>
    <rPh sb="23" eb="25">
      <t>フウフ</t>
    </rPh>
    <rPh sb="26" eb="28">
      <t>ミコン</t>
    </rPh>
    <rPh sb="28" eb="29">
      <t>コ</t>
    </rPh>
    <rPh sb="30" eb="31">
      <t>ニン</t>
    </rPh>
    <rPh sb="32" eb="34">
      <t>チュウガク</t>
    </rPh>
    <rPh sb="36" eb="37">
      <t>ショウ</t>
    </rPh>
    <rPh sb="41" eb="45">
      <t>ナゴヤシ</t>
    </rPh>
    <rPh sb="45" eb="48">
      <t>アツタク</t>
    </rPh>
    <rPh sb="49" eb="51">
      <t>チンタイ</t>
    </rPh>
    <rPh sb="51" eb="53">
      <t>ジュウタク</t>
    </rPh>
    <rPh sb="54" eb="56">
      <t>キョジュウ</t>
    </rPh>
    <rPh sb="61" eb="64">
      <t>ナゴヤ</t>
    </rPh>
    <rPh sb="64" eb="65">
      <t>シ</t>
    </rPh>
    <rPh sb="65" eb="68">
      <t>チュウシンブ</t>
    </rPh>
    <rPh sb="69" eb="71">
      <t>ツウキン</t>
    </rPh>
    <rPh sb="71" eb="74">
      <t>テイキダイ</t>
    </rPh>
    <rPh sb="74" eb="76">
      <t>ジコ</t>
    </rPh>
    <rPh sb="76" eb="78">
      <t>フタン</t>
    </rPh>
    <rPh sb="79" eb="83">
      <t>ジカヨウシャ</t>
    </rPh>
    <rPh sb="83" eb="84">
      <t>ヒ</t>
    </rPh>
    <rPh sb="84" eb="86">
      <t>ショユウ</t>
    </rPh>
    <phoneticPr fontId="2"/>
  </si>
  <si>
    <t>4)非消費支出Cは、社会保険料（厚生年金＋協会けんぽ＋雇用保険）と税額（所得税＋住民税）の平均月額の合計である。詳しくは別項「非消費支出（社会保険料・税額）の算定」を参照。</t>
    <rPh sb="45" eb="47">
      <t>ヘイキン</t>
    </rPh>
    <rPh sb="47" eb="49">
      <t>ゲツガク</t>
    </rPh>
    <rPh sb="56" eb="57">
      <t>クワ</t>
    </rPh>
    <rPh sb="60" eb="62">
      <t>ベッコウ</t>
    </rPh>
    <rPh sb="63" eb="68">
      <t>ヒショウヒシシュツ</t>
    </rPh>
    <rPh sb="69" eb="74">
      <t>シャカイホケンリョウ</t>
    </rPh>
    <rPh sb="75" eb="77">
      <t>ゼイガク</t>
    </rPh>
    <rPh sb="79" eb="81">
      <t>サンテイ</t>
    </rPh>
    <rPh sb="83" eb="85">
      <t>サンショウ</t>
    </rPh>
    <phoneticPr fontId="2"/>
  </si>
  <si>
    <t>令和5年(2023年)1月</t>
  </si>
  <si>
    <t>2023年2月：最低生計費の推計・若年単身世帯（愛知県・名古屋市）</t>
    <rPh sb="4" eb="5">
      <t>ネン</t>
    </rPh>
    <rPh sb="6" eb="7">
      <t>ガツ</t>
    </rPh>
    <rPh sb="8" eb="13">
      <t>サセ</t>
    </rPh>
    <rPh sb="14" eb="16">
      <t>スイケイ</t>
    </rPh>
    <rPh sb="17" eb="19">
      <t>ジャクネン</t>
    </rPh>
    <rPh sb="19" eb="21">
      <t>タンシン</t>
    </rPh>
    <rPh sb="21" eb="23">
      <t>セタイ</t>
    </rPh>
    <rPh sb="24" eb="27">
      <t>アイチケン</t>
    </rPh>
    <rPh sb="28" eb="32">
      <t>ナゴヤシ</t>
    </rPh>
    <phoneticPr fontId="2"/>
  </si>
  <si>
    <t>⑪2023年2月推計</t>
    <rPh sb="5" eb="6">
      <t>ネン</t>
    </rPh>
    <rPh sb="7" eb="8">
      <t>ガツ</t>
    </rPh>
    <rPh sb="8" eb="10">
      <t>スイケイ</t>
    </rPh>
    <phoneticPr fontId="2"/>
  </si>
  <si>
    <t>2)2023年2月の消費支出は、2015年の消費支出に、この間の物価上昇率を掛けて推計した。</t>
    <rPh sb="6" eb="7">
      <t>ネン</t>
    </rPh>
    <rPh sb="8" eb="9">
      <t>ガツ</t>
    </rPh>
    <rPh sb="10" eb="12">
      <t>ショウヒ</t>
    </rPh>
    <rPh sb="12" eb="14">
      <t>シシュツ</t>
    </rPh>
    <rPh sb="20" eb="21">
      <t>ネン</t>
    </rPh>
    <rPh sb="22" eb="24">
      <t>ショウヒ</t>
    </rPh>
    <rPh sb="24" eb="26">
      <t>シシュツ</t>
    </rPh>
    <rPh sb="30" eb="31">
      <t>カン</t>
    </rPh>
    <rPh sb="32" eb="34">
      <t>ブッカ</t>
    </rPh>
    <rPh sb="34" eb="37">
      <t>ジョウショウリツ</t>
    </rPh>
    <rPh sb="38" eb="39">
      <t>カ</t>
    </rPh>
    <rPh sb="41" eb="43">
      <t>スイケイ</t>
    </rPh>
    <phoneticPr fontId="2"/>
  </si>
  <si>
    <t xml:space="preserve">  物価上昇率は、名古屋市消費者物価指数（2023年2月）の「持家の帰属家賃を除く総合」を用いた。</t>
    <rPh sb="2" eb="4">
      <t>ブッカ</t>
    </rPh>
    <rPh sb="4" eb="6">
      <t>ジョウショウ</t>
    </rPh>
    <rPh sb="6" eb="7">
      <t>リツ</t>
    </rPh>
    <rPh sb="9" eb="13">
      <t>ナゴヤシ</t>
    </rPh>
    <rPh sb="13" eb="16">
      <t>ショウヒシャ</t>
    </rPh>
    <rPh sb="16" eb="18">
      <t>ブッカ</t>
    </rPh>
    <rPh sb="18" eb="20">
      <t>シスウ</t>
    </rPh>
    <rPh sb="25" eb="26">
      <t>ネン</t>
    </rPh>
    <rPh sb="27" eb="28">
      <t>ガツ</t>
    </rPh>
    <rPh sb="31" eb="33">
      <t>モチイエ</t>
    </rPh>
    <rPh sb="34" eb="36">
      <t>キゾク</t>
    </rPh>
    <rPh sb="36" eb="38">
      <t>ヤチン</t>
    </rPh>
    <rPh sb="39" eb="40">
      <t>ノゾ</t>
    </rPh>
    <rPh sb="41" eb="43">
      <t>ソウゴウ</t>
    </rPh>
    <rPh sb="45" eb="46">
      <t>モチ</t>
    </rPh>
    <phoneticPr fontId="2"/>
  </si>
  <si>
    <t>2023年2月：最低生計費の推計・30代～50代夫婦と未婚子2人世帯（愛知県・名古屋市）</t>
    <rPh sb="4" eb="5">
      <t>ネン</t>
    </rPh>
    <rPh sb="6" eb="7">
      <t>ガツ</t>
    </rPh>
    <rPh sb="8" eb="13">
      <t>サセ</t>
    </rPh>
    <rPh sb="14" eb="16">
      <t>スイケイ</t>
    </rPh>
    <rPh sb="19" eb="20">
      <t>ダイ</t>
    </rPh>
    <rPh sb="23" eb="24">
      <t>ダイ</t>
    </rPh>
    <rPh sb="24" eb="26">
      <t>フウフ</t>
    </rPh>
    <rPh sb="27" eb="29">
      <t>ミコン</t>
    </rPh>
    <rPh sb="29" eb="30">
      <t>コ</t>
    </rPh>
    <rPh sb="31" eb="32">
      <t>ニン</t>
    </rPh>
    <rPh sb="32" eb="34">
      <t>セタイ</t>
    </rPh>
    <rPh sb="35" eb="38">
      <t>アイチケン</t>
    </rPh>
    <rPh sb="39" eb="43">
      <t>ナゴヤシ</t>
    </rPh>
    <phoneticPr fontId="2"/>
  </si>
  <si>
    <t xml:space="preserve">    物価上昇率は、名古屋市消費者物価指数（2023年2月）の「持家の帰属家賃を除く総合」を用いた。</t>
    <rPh sb="4" eb="6">
      <t>ブッカ</t>
    </rPh>
    <rPh sb="6" eb="8">
      <t>ジョウショウ</t>
    </rPh>
    <rPh sb="8" eb="9">
      <t>リツ</t>
    </rPh>
    <rPh sb="11" eb="15">
      <t>ナゴヤシ</t>
    </rPh>
    <rPh sb="15" eb="18">
      <t>ショウヒシャ</t>
    </rPh>
    <rPh sb="18" eb="20">
      <t>ブッカ</t>
    </rPh>
    <rPh sb="20" eb="22">
      <t>シスウ</t>
    </rPh>
    <rPh sb="27" eb="28">
      <t>ネン</t>
    </rPh>
    <rPh sb="29" eb="30">
      <t>ガツ</t>
    </rPh>
    <rPh sb="33" eb="35">
      <t>モチイエ</t>
    </rPh>
    <rPh sb="36" eb="38">
      <t>キゾク</t>
    </rPh>
    <rPh sb="38" eb="40">
      <t>ヤチン</t>
    </rPh>
    <rPh sb="41" eb="42">
      <t>ノゾ</t>
    </rPh>
    <rPh sb="43" eb="45">
      <t>ソウゴウ</t>
    </rPh>
    <rPh sb="47" eb="48">
      <t>モチ</t>
    </rPh>
    <phoneticPr fontId="2"/>
  </si>
  <si>
    <t>令和5年(2023年)2月</t>
  </si>
  <si>
    <t>名古屋市消費者物価指数　中分類 　2023年2月</t>
    <rPh sb="21" eb="22">
      <t>ネン</t>
    </rPh>
    <rPh sb="23" eb="24">
      <t>ガツ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</si>
</sst>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_ "/>
    <numFmt numFmtId="178" formatCode="0.0_);[Red]&quot;¥&quot;\!\(0.0&quot;¥&quot;\!\)"/>
    <numFmt numFmtId="179" formatCode="0;&quot;△ &quot;0"/>
    <numFmt numFmtId="180" formatCode="0.0"/>
    <numFmt numFmtId="181" formatCode="0.0;&quot;△ &quot;0.0"/>
  </numFmts>
  <fonts count="28">
    <font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sz val="9"/>
      <color indexed="8"/>
      <name val="游ゴシック"/>
      <family val="3"/>
      <charset val="128"/>
    </font>
    <font>
      <sz val="9"/>
      <color indexed="8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10"/>
      <color theme="1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8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38" fontId="0" fillId="0" borderId="4" xfId="1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7" xfId="1" applyFont="1" applyBorder="1">
      <alignment vertical="center"/>
    </xf>
    <xf numFmtId="0" fontId="0" fillId="0" borderId="8" xfId="0" applyBorder="1">
      <alignment vertical="center"/>
    </xf>
    <xf numFmtId="38" fontId="0" fillId="0" borderId="8" xfId="1" applyFont="1" applyBorder="1">
      <alignment vertical="center"/>
    </xf>
    <xf numFmtId="0" fontId="7" fillId="0" borderId="9" xfId="0" applyFont="1" applyBorder="1">
      <alignment vertical="center"/>
    </xf>
    <xf numFmtId="0" fontId="8" fillId="0" borderId="0" xfId="0" applyFont="1">
      <alignment vertical="center"/>
    </xf>
    <xf numFmtId="38" fontId="5" fillId="0" borderId="0" xfId="1" applyFont="1" applyBorder="1">
      <alignment vertical="center"/>
    </xf>
    <xf numFmtId="0" fontId="5" fillId="0" borderId="0" xfId="0" applyFont="1">
      <alignment vertical="center"/>
    </xf>
    <xf numFmtId="38" fontId="0" fillId="0" borderId="0" xfId="0" applyNumberFormat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0" xfId="1" applyNumberFormat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5" fillId="0" borderId="16" xfId="1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0" fillId="0" borderId="16" xfId="0" applyNumberFormat="1" applyBorder="1">
      <alignment vertical="center"/>
    </xf>
    <xf numFmtId="38" fontId="0" fillId="0" borderId="22" xfId="1" applyFont="1" applyBorder="1">
      <alignment vertical="center"/>
    </xf>
    <xf numFmtId="38" fontId="5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5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5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5" fillId="0" borderId="28" xfId="1" applyFont="1" applyBorder="1">
      <alignment vertical="center"/>
    </xf>
    <xf numFmtId="0" fontId="0" fillId="0" borderId="29" xfId="0" applyBorder="1">
      <alignment vertical="center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30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38" fontId="0" fillId="0" borderId="33" xfId="0" applyNumberFormat="1" applyBorder="1">
      <alignment vertical="center"/>
    </xf>
    <xf numFmtId="38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38" fontId="0" fillId="0" borderId="36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4" xfId="1" applyFont="1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0" fillId="0" borderId="52" xfId="0" applyNumberFormat="1" applyBorder="1">
      <alignment vertical="center"/>
    </xf>
    <xf numFmtId="177" fontId="7" fillId="0" borderId="39" xfId="0" applyNumberFormat="1" applyFont="1" applyBorder="1" applyAlignment="1">
      <alignment horizontal="right" vertical="center"/>
    </xf>
    <xf numFmtId="177" fontId="0" fillId="0" borderId="52" xfId="0" applyNumberFormat="1" applyBorder="1" applyAlignment="1">
      <alignment horizontal="right" vertical="center"/>
    </xf>
    <xf numFmtId="177" fontId="0" fillId="0" borderId="53" xfId="0" applyNumberFormat="1" applyBorder="1">
      <alignment vertical="center"/>
    </xf>
    <xf numFmtId="177" fontId="0" fillId="0" borderId="54" xfId="0" applyNumberFormat="1" applyBorder="1">
      <alignment vertical="center"/>
    </xf>
    <xf numFmtId="177" fontId="7" fillId="0" borderId="39" xfId="0" applyNumberFormat="1" applyFont="1" applyBorder="1">
      <alignment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88" xfId="0" applyFont="1" applyBorder="1">
      <alignment vertical="center"/>
    </xf>
    <xf numFmtId="0" fontId="21" fillId="0" borderId="90" xfId="0" applyFont="1" applyBorder="1">
      <alignment vertical="center"/>
    </xf>
    <xf numFmtId="0" fontId="21" fillId="0" borderId="0" xfId="0" applyFont="1">
      <alignment vertical="center"/>
    </xf>
    <xf numFmtId="0" fontId="21" fillId="0" borderId="7" xfId="0" applyFont="1" applyBorder="1">
      <alignment vertical="center"/>
    </xf>
    <xf numFmtId="177" fontId="21" fillId="0" borderId="53" xfId="0" applyNumberFormat="1" applyFont="1" applyBorder="1">
      <alignment vertical="center"/>
    </xf>
    <xf numFmtId="38" fontId="21" fillId="0" borderId="91" xfId="1" applyFont="1" applyBorder="1">
      <alignment vertical="center"/>
    </xf>
    <xf numFmtId="38" fontId="21" fillId="0" borderId="92" xfId="1" applyFont="1" applyBorder="1">
      <alignment vertical="center"/>
    </xf>
    <xf numFmtId="38" fontId="21" fillId="0" borderId="7" xfId="1" applyFont="1" applyBorder="1">
      <alignment vertical="center"/>
    </xf>
    <xf numFmtId="38" fontId="21" fillId="0" borderId="91" xfId="0" applyNumberFormat="1" applyFont="1" applyBorder="1">
      <alignment vertical="center"/>
    </xf>
    <xf numFmtId="38" fontId="21" fillId="0" borderId="92" xfId="0" applyNumberFormat="1" applyFont="1" applyBorder="1">
      <alignment vertical="center"/>
    </xf>
    <xf numFmtId="38" fontId="21" fillId="0" borderId="14" xfId="0" applyNumberFormat="1" applyFont="1" applyBorder="1">
      <alignment vertical="center"/>
    </xf>
    <xf numFmtId="0" fontId="21" fillId="0" borderId="8" xfId="0" applyFont="1" applyBorder="1">
      <alignment vertical="center"/>
    </xf>
    <xf numFmtId="177" fontId="21" fillId="0" borderId="54" xfId="0" applyNumberFormat="1" applyFont="1" applyBorder="1">
      <alignment vertical="center"/>
    </xf>
    <xf numFmtId="38" fontId="21" fillId="0" borderId="93" xfId="1" applyFont="1" applyBorder="1">
      <alignment vertical="center"/>
    </xf>
    <xf numFmtId="38" fontId="21" fillId="0" borderId="94" xfId="1" applyFont="1" applyBorder="1">
      <alignment vertical="center"/>
    </xf>
    <xf numFmtId="38" fontId="21" fillId="0" borderId="8" xfId="1" applyFont="1" applyBorder="1">
      <alignment vertical="center"/>
    </xf>
    <xf numFmtId="38" fontId="21" fillId="0" borderId="93" xfId="0" applyNumberFormat="1" applyFont="1" applyBorder="1">
      <alignment vertical="center"/>
    </xf>
    <xf numFmtId="38" fontId="21" fillId="0" borderId="94" xfId="0" applyNumberFormat="1" applyFont="1" applyBorder="1">
      <alignment vertical="center"/>
    </xf>
    <xf numFmtId="38" fontId="21" fillId="0" borderId="15" xfId="0" applyNumberFormat="1" applyFont="1" applyBorder="1">
      <alignment vertical="center"/>
    </xf>
    <xf numFmtId="0" fontId="8" fillId="0" borderId="9" xfId="0" applyFont="1" applyBorder="1">
      <alignment vertical="center"/>
    </xf>
    <xf numFmtId="177" fontId="8" fillId="0" borderId="39" xfId="0" applyNumberFormat="1" applyFont="1" applyBorder="1">
      <alignment vertical="center"/>
    </xf>
    <xf numFmtId="38" fontId="22" fillId="0" borderId="97" xfId="1" applyFont="1" applyBorder="1">
      <alignment vertical="center"/>
    </xf>
    <xf numFmtId="38" fontId="22" fillId="0" borderId="90" xfId="1" applyFont="1" applyBorder="1">
      <alignment vertical="center"/>
    </xf>
    <xf numFmtId="38" fontId="22" fillId="0" borderId="9" xfId="1" applyFont="1" applyBorder="1">
      <alignment vertical="center"/>
    </xf>
    <xf numFmtId="38" fontId="21" fillId="0" borderId="98" xfId="0" applyNumberFormat="1" applyFont="1" applyBorder="1">
      <alignment vertical="center"/>
    </xf>
    <xf numFmtId="38" fontId="21" fillId="0" borderId="99" xfId="0" applyNumberFormat="1" applyFont="1" applyBorder="1">
      <alignment vertical="center"/>
    </xf>
    <xf numFmtId="38" fontId="21" fillId="0" borderId="0" xfId="0" applyNumberFormat="1" applyFont="1">
      <alignment vertical="center"/>
    </xf>
    <xf numFmtId="0" fontId="21" fillId="0" borderId="4" xfId="0" applyFont="1" applyBorder="1" applyAlignment="1">
      <alignment horizontal="left" vertical="center"/>
    </xf>
    <xf numFmtId="177" fontId="21" fillId="0" borderId="52" xfId="0" applyNumberFormat="1" applyFont="1" applyBorder="1">
      <alignment vertical="center"/>
    </xf>
    <xf numFmtId="38" fontId="21" fillId="0" borderId="100" xfId="1" applyFont="1" applyBorder="1">
      <alignment vertical="center"/>
    </xf>
    <xf numFmtId="38" fontId="21" fillId="0" borderId="101" xfId="1" applyFont="1" applyBorder="1">
      <alignment vertical="center"/>
    </xf>
    <xf numFmtId="38" fontId="21" fillId="0" borderId="4" xfId="1" applyFont="1" applyBorder="1">
      <alignment vertical="center"/>
    </xf>
    <xf numFmtId="38" fontId="21" fillId="0" borderId="100" xfId="0" applyNumberFormat="1" applyFont="1" applyBorder="1">
      <alignment vertical="center"/>
    </xf>
    <xf numFmtId="38" fontId="21" fillId="0" borderId="101" xfId="0" applyNumberFormat="1" applyFont="1" applyBorder="1">
      <alignment vertical="center"/>
    </xf>
    <xf numFmtId="38" fontId="21" fillId="0" borderId="16" xfId="0" applyNumberFormat="1" applyFont="1" applyBorder="1">
      <alignment vertical="center"/>
    </xf>
    <xf numFmtId="38" fontId="8" fillId="0" borderId="39" xfId="1" applyFont="1" applyBorder="1">
      <alignment vertical="center"/>
    </xf>
    <xf numFmtId="38" fontId="8" fillId="0" borderId="97" xfId="1" applyFont="1" applyBorder="1">
      <alignment vertical="center"/>
    </xf>
    <xf numFmtId="38" fontId="8" fillId="0" borderId="90" xfId="1" applyFont="1" applyBorder="1">
      <alignment vertical="center"/>
    </xf>
    <xf numFmtId="38" fontId="8" fillId="0" borderId="9" xfId="1" applyFont="1" applyBorder="1">
      <alignment vertical="center"/>
    </xf>
    <xf numFmtId="38" fontId="21" fillId="0" borderId="97" xfId="0" applyNumberFormat="1" applyFont="1" applyBorder="1">
      <alignment vertical="center"/>
    </xf>
    <xf numFmtId="38" fontId="21" fillId="0" borderId="90" xfId="0" applyNumberFormat="1" applyFont="1" applyBorder="1">
      <alignment vertical="center"/>
    </xf>
    <xf numFmtId="0" fontId="21" fillId="0" borderId="4" xfId="0" applyFont="1" applyBorder="1">
      <alignment vertical="center"/>
    </xf>
    <xf numFmtId="38" fontId="8" fillId="0" borderId="52" xfId="1" applyFont="1" applyBorder="1">
      <alignment vertical="center"/>
    </xf>
    <xf numFmtId="38" fontId="8" fillId="0" borderId="100" xfId="1" applyFont="1" applyBorder="1">
      <alignment vertical="center"/>
    </xf>
    <xf numFmtId="38" fontId="8" fillId="0" borderId="101" xfId="1" applyFont="1" applyBorder="1">
      <alignment vertical="center"/>
    </xf>
    <xf numFmtId="38" fontId="8" fillId="0" borderId="4" xfId="1" applyFont="1" applyBorder="1">
      <alignment vertical="center"/>
    </xf>
    <xf numFmtId="0" fontId="21" fillId="0" borderId="5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13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center"/>
    </xf>
    <xf numFmtId="178" fontId="14" fillId="2" borderId="0" xfId="2" applyNumberFormat="1" applyFont="1" applyFill="1" applyAlignment="1">
      <alignment vertical="center"/>
    </xf>
    <xf numFmtId="178" fontId="14" fillId="2" borderId="0" xfId="2" applyNumberFormat="1" applyFont="1" applyFill="1" applyAlignment="1" applyProtection="1">
      <alignment vertical="center"/>
      <protection locked="0"/>
    </xf>
    <xf numFmtId="178" fontId="20" fillId="2" borderId="0" xfId="2" applyNumberFormat="1" applyFont="1" applyFill="1" applyAlignment="1" applyProtection="1">
      <alignment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48" xfId="0" applyBorder="1">
      <alignment vertical="center"/>
    </xf>
    <xf numFmtId="0" fontId="5" fillId="0" borderId="4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55" fontId="5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77" fontId="24" fillId="0" borderId="26" xfId="0" applyNumberFormat="1" applyFont="1" applyBorder="1">
      <alignment vertical="center"/>
    </xf>
    <xf numFmtId="177" fontId="24" fillId="0" borderId="56" xfId="0" applyNumberFormat="1" applyFont="1" applyBorder="1">
      <alignment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176" fontId="25" fillId="0" borderId="40" xfId="1" applyNumberFormat="1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177" fontId="26" fillId="0" borderId="93" xfId="0" applyNumberFormat="1" applyFont="1" applyBorder="1">
      <alignment vertical="center"/>
    </xf>
    <xf numFmtId="177" fontId="26" fillId="0" borderId="95" xfId="0" applyNumberFormat="1" applyFont="1" applyBorder="1">
      <alignment vertical="center"/>
    </xf>
    <xf numFmtId="177" fontId="26" fillId="0" borderId="96" xfId="0" applyNumberFormat="1" applyFont="1" applyBorder="1">
      <alignment vertical="center"/>
    </xf>
    <xf numFmtId="38" fontId="26" fillId="0" borderId="93" xfId="1" applyFont="1" applyBorder="1">
      <alignment vertical="center"/>
    </xf>
    <xf numFmtId="38" fontId="26" fillId="0" borderId="94" xfId="1" applyFont="1" applyBorder="1">
      <alignment vertical="center"/>
    </xf>
    <xf numFmtId="38" fontId="26" fillId="0" borderId="8" xfId="1" applyFont="1" applyBorder="1">
      <alignment vertical="center"/>
    </xf>
    <xf numFmtId="38" fontId="27" fillId="0" borderId="97" xfId="1" applyFont="1" applyBorder="1">
      <alignment vertical="center"/>
    </xf>
    <xf numFmtId="38" fontId="27" fillId="0" borderId="90" xfId="1" applyFont="1" applyBorder="1">
      <alignment vertical="center"/>
    </xf>
    <xf numFmtId="38" fontId="27" fillId="0" borderId="9" xfId="1" applyFont="1" applyBorder="1">
      <alignment vertical="center"/>
    </xf>
    <xf numFmtId="38" fontId="26" fillId="0" borderId="100" xfId="1" applyFont="1" applyBorder="1">
      <alignment vertical="center"/>
    </xf>
    <xf numFmtId="38" fontId="26" fillId="0" borderId="101" xfId="1" applyFont="1" applyBorder="1">
      <alignment vertical="center"/>
    </xf>
    <xf numFmtId="38" fontId="26" fillId="0" borderId="4" xfId="1" applyFont="1" applyBorder="1">
      <alignment vertical="center"/>
    </xf>
    <xf numFmtId="38" fontId="26" fillId="0" borderId="97" xfId="1" applyFont="1" applyBorder="1">
      <alignment vertical="center"/>
    </xf>
    <xf numFmtId="38" fontId="26" fillId="0" borderId="90" xfId="1" applyFont="1" applyBorder="1">
      <alignment vertical="center"/>
    </xf>
    <xf numFmtId="38" fontId="26" fillId="0" borderId="9" xfId="1" applyFont="1" applyBorder="1">
      <alignment vertical="center"/>
    </xf>
    <xf numFmtId="0" fontId="26" fillId="0" borderId="29" xfId="0" applyFont="1" applyBorder="1">
      <alignment vertical="center"/>
    </xf>
    <xf numFmtId="0" fontId="26" fillId="0" borderId="17" xfId="0" applyFont="1" applyBorder="1">
      <alignment vertical="center"/>
    </xf>
    <xf numFmtId="0" fontId="26" fillId="0" borderId="5" xfId="0" applyFont="1" applyBorder="1">
      <alignment vertical="center"/>
    </xf>
    <xf numFmtId="55" fontId="27" fillId="0" borderId="42" xfId="0" applyNumberFormat="1" applyFont="1" applyBorder="1" applyAlignment="1">
      <alignment horizontal="center" vertical="center"/>
    </xf>
    <xf numFmtId="55" fontId="27" fillId="0" borderId="102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10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76" fontId="27" fillId="0" borderId="40" xfId="1" applyNumberFormat="1" applyFont="1" applyBorder="1" applyAlignment="1">
      <alignment horizontal="center" vertical="center"/>
    </xf>
    <xf numFmtId="176" fontId="27" fillId="0" borderId="104" xfId="1" applyNumberFormat="1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178" fontId="11" fillId="0" borderId="0" xfId="2" applyNumberFormat="1" applyFont="1" applyFill="1" applyAlignment="1" applyProtection="1">
      <alignment vertical="center"/>
      <protection locked="0"/>
    </xf>
    <xf numFmtId="178" fontId="10" fillId="0" borderId="0" xfId="2" applyNumberFormat="1" applyFont="1" applyFill="1" applyAlignment="1" applyProtection="1">
      <alignment vertical="center"/>
      <protection locked="0"/>
    </xf>
    <xf numFmtId="0" fontId="11" fillId="0" borderId="0" xfId="2" applyFont="1" applyFill="1"/>
    <xf numFmtId="178" fontId="13" fillId="0" borderId="0" xfId="2" applyNumberFormat="1" applyFont="1" applyFill="1" applyAlignment="1" applyProtection="1">
      <alignment vertical="center"/>
      <protection locked="0"/>
    </xf>
    <xf numFmtId="178" fontId="14" fillId="0" borderId="0" xfId="2" applyNumberFormat="1" applyFont="1" applyFill="1" applyAlignment="1" applyProtection="1">
      <alignment vertical="top"/>
      <protection locked="0"/>
    </xf>
    <xf numFmtId="0" fontId="10" fillId="0" borderId="0" xfId="2" applyFont="1" applyFill="1" applyAlignment="1">
      <alignment horizontal="right"/>
    </xf>
    <xf numFmtId="178" fontId="15" fillId="0" borderId="57" xfId="2" applyNumberFormat="1" applyFont="1" applyFill="1" applyBorder="1" applyAlignment="1">
      <alignment vertical="center"/>
    </xf>
    <xf numFmtId="178" fontId="15" fillId="0" borderId="58" xfId="2" applyNumberFormat="1" applyFont="1" applyFill="1" applyBorder="1" applyAlignment="1">
      <alignment vertical="center"/>
    </xf>
    <xf numFmtId="0" fontId="15" fillId="0" borderId="58" xfId="2" applyFont="1" applyFill="1" applyBorder="1" applyAlignment="1">
      <alignment vertical="center"/>
    </xf>
    <xf numFmtId="178" fontId="15" fillId="0" borderId="59" xfId="2" applyNumberFormat="1" applyFont="1" applyFill="1" applyBorder="1" applyAlignment="1">
      <alignment horizontal="center" shrinkToFit="1"/>
    </xf>
    <xf numFmtId="0" fontId="14" fillId="0" borderId="60" xfId="2" applyFont="1" applyFill="1" applyBorder="1" applyAlignment="1" applyProtection="1">
      <alignment horizontal="centerContinuous" vertical="center"/>
      <protection locked="0"/>
    </xf>
    <xf numFmtId="0" fontId="14" fillId="0" borderId="61" xfId="2" applyFont="1" applyFill="1" applyBorder="1" applyAlignment="1" applyProtection="1">
      <alignment horizontal="centerContinuous" vertical="center"/>
      <protection locked="0"/>
    </xf>
    <xf numFmtId="178" fontId="14" fillId="0" borderId="58" xfId="2" applyNumberFormat="1" applyFont="1" applyFill="1" applyBorder="1" applyAlignment="1" applyProtection="1">
      <alignment horizontal="centerContinuous" vertical="center"/>
      <protection locked="0"/>
    </xf>
    <xf numFmtId="178" fontId="14" fillId="0" borderId="60" xfId="2" applyNumberFormat="1" applyFont="1" applyFill="1" applyBorder="1" applyAlignment="1" applyProtection="1">
      <alignment horizontal="centerContinuous" vertical="center"/>
      <protection locked="0"/>
    </xf>
    <xf numFmtId="178" fontId="14" fillId="0" borderId="63" xfId="2" applyNumberFormat="1" applyFont="1" applyFill="1" applyBorder="1" applyAlignment="1" applyProtection="1">
      <alignment horizontal="centerContinuous" vertical="center"/>
      <protection locked="0"/>
    </xf>
    <xf numFmtId="0" fontId="15" fillId="0" borderId="34" xfId="2" applyFont="1" applyFill="1" applyBorder="1" applyAlignment="1">
      <alignment horizontal="centerContinuous" vertical="center"/>
    </xf>
    <xf numFmtId="0" fontId="15" fillId="0" borderId="0" xfId="2" applyFont="1" applyFill="1" applyAlignment="1">
      <alignment horizontal="centerContinuous" vertical="center"/>
    </xf>
    <xf numFmtId="0" fontId="15" fillId="0" borderId="64" xfId="2" applyFont="1" applyFill="1" applyBorder="1" applyAlignment="1">
      <alignment horizontal="center" vertical="center" shrinkToFit="1"/>
    </xf>
    <xf numFmtId="0" fontId="15" fillId="0" borderId="65" xfId="2" applyFont="1" applyFill="1" applyBorder="1" applyAlignment="1">
      <alignment horizontal="right" vertical="center"/>
    </xf>
    <xf numFmtId="0" fontId="15" fillId="0" borderId="66" xfId="2" applyFont="1" applyFill="1" applyBorder="1" applyAlignment="1">
      <alignment vertical="center"/>
    </xf>
    <xf numFmtId="0" fontId="15" fillId="0" borderId="67" xfId="2" applyFont="1" applyFill="1" applyBorder="1" applyAlignment="1">
      <alignment horizontal="center" vertical="center"/>
    </xf>
    <xf numFmtId="0" fontId="15" fillId="0" borderId="68" xfId="2" applyFont="1" applyFill="1" applyBorder="1" applyAlignment="1">
      <alignment vertical="center"/>
    </xf>
    <xf numFmtId="0" fontId="15" fillId="0" borderId="69" xfId="2" applyFont="1" applyFill="1" applyBorder="1" applyAlignment="1">
      <alignment vertical="center"/>
    </xf>
    <xf numFmtId="0" fontId="15" fillId="0" borderId="33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5" fillId="0" borderId="70" xfId="2" applyFont="1" applyFill="1" applyBorder="1" applyAlignment="1">
      <alignment horizontal="center" vertical="center" shrinkToFit="1"/>
    </xf>
    <xf numFmtId="0" fontId="15" fillId="0" borderId="70" xfId="2" applyFont="1" applyFill="1" applyBorder="1" applyAlignment="1">
      <alignment horizontal="right" vertical="center"/>
    </xf>
    <xf numFmtId="0" fontId="15" fillId="0" borderId="71" xfId="2" applyFont="1" applyFill="1" applyBorder="1" applyAlignment="1">
      <alignment horizontal="center" vertical="center"/>
    </xf>
    <xf numFmtId="0" fontId="15" fillId="0" borderId="72" xfId="2" applyFont="1" applyFill="1" applyBorder="1" applyAlignment="1">
      <alignment vertical="center"/>
    </xf>
    <xf numFmtId="0" fontId="15" fillId="0" borderId="73" xfId="2" applyFont="1" applyFill="1" applyBorder="1" applyAlignment="1">
      <alignment horizontal="center" vertical="center"/>
    </xf>
    <xf numFmtId="178" fontId="16" fillId="0" borderId="57" xfId="2" applyNumberFormat="1" applyFont="1" applyFill="1" applyBorder="1" applyAlignment="1">
      <alignment vertical="center"/>
    </xf>
    <xf numFmtId="178" fontId="16" fillId="0" borderId="58" xfId="2" applyNumberFormat="1" applyFont="1" applyFill="1" applyBorder="1" applyAlignment="1">
      <alignment vertical="center"/>
    </xf>
    <xf numFmtId="0" fontId="14" fillId="0" borderId="58" xfId="2" applyFont="1" applyFill="1" applyBorder="1" applyAlignment="1">
      <alignment vertical="center"/>
    </xf>
    <xf numFmtId="0" fontId="14" fillId="0" borderId="74" xfId="2" applyFont="1" applyFill="1" applyBorder="1" applyAlignment="1">
      <alignment vertical="center"/>
    </xf>
    <xf numFmtId="179" fontId="17" fillId="0" borderId="59" xfId="2" applyNumberFormat="1" applyFont="1" applyFill="1" applyBorder="1" applyAlignment="1" applyProtection="1">
      <alignment horizontal="right" vertical="center"/>
      <protection locked="0"/>
    </xf>
    <xf numFmtId="180" fontId="17" fillId="0" borderId="58" xfId="2" applyNumberFormat="1" applyFont="1" applyFill="1" applyBorder="1" applyAlignment="1" applyProtection="1">
      <alignment horizontal="right" vertical="center"/>
      <protection locked="0"/>
    </xf>
    <xf numFmtId="2" fontId="17" fillId="0" borderId="74" xfId="2" applyNumberFormat="1" applyFont="1" applyFill="1" applyBorder="1" applyAlignment="1" applyProtection="1">
      <alignment horizontal="right" vertical="center"/>
      <protection locked="0"/>
    </xf>
    <xf numFmtId="181" fontId="17" fillId="0" borderId="62" xfId="2" applyNumberFormat="1" applyFont="1" applyFill="1" applyBorder="1" applyAlignment="1" applyProtection="1">
      <alignment horizontal="right" vertical="center"/>
      <protection locked="0"/>
    </xf>
    <xf numFmtId="2" fontId="17" fillId="0" borderId="75" xfId="2" applyNumberFormat="1" applyFont="1" applyFill="1" applyBorder="1" applyAlignment="1" applyProtection="1">
      <alignment horizontal="right" vertical="center"/>
      <protection locked="0"/>
    </xf>
    <xf numFmtId="178" fontId="16" fillId="0" borderId="34" xfId="2" applyNumberFormat="1" applyFont="1" applyFill="1" applyBorder="1" applyAlignment="1">
      <alignment vertical="center"/>
    </xf>
    <xf numFmtId="178" fontId="14" fillId="0" borderId="0" xfId="2" applyNumberFormat="1" applyFont="1" applyFill="1" applyAlignment="1">
      <alignment vertical="center"/>
    </xf>
    <xf numFmtId="179" fontId="17" fillId="0" borderId="64" xfId="2" applyNumberFormat="1" applyFont="1" applyFill="1" applyBorder="1" applyAlignment="1" applyProtection="1">
      <alignment horizontal="right" vertical="center"/>
      <protection locked="0"/>
    </xf>
    <xf numFmtId="180" fontId="17" fillId="0" borderId="0" xfId="2" applyNumberFormat="1" applyFont="1" applyFill="1" applyAlignment="1" applyProtection="1">
      <alignment horizontal="right" vertical="center"/>
      <protection locked="0"/>
    </xf>
    <xf numFmtId="2" fontId="17" fillId="0" borderId="76" xfId="2" applyNumberFormat="1" applyFont="1" applyFill="1" applyBorder="1" applyAlignment="1" applyProtection="1">
      <alignment horizontal="right" vertical="center"/>
      <protection locked="0"/>
    </xf>
    <xf numFmtId="181" fontId="17" fillId="0" borderId="77" xfId="2" applyNumberFormat="1" applyFont="1" applyFill="1" applyBorder="1" applyAlignment="1" applyProtection="1">
      <alignment horizontal="right" vertical="center"/>
      <protection locked="0"/>
    </xf>
    <xf numFmtId="2" fontId="17" fillId="0" borderId="23" xfId="2" applyNumberFormat="1" applyFont="1" applyFill="1" applyBorder="1" applyAlignment="1" applyProtection="1">
      <alignment horizontal="right" vertical="center"/>
      <protection locked="0"/>
    </xf>
    <xf numFmtId="178" fontId="19" fillId="0" borderId="0" xfId="2" applyNumberFormat="1" applyFont="1" applyFill="1" applyAlignment="1">
      <alignment vertical="center"/>
    </xf>
    <xf numFmtId="178" fontId="16" fillId="0" borderId="78" xfId="2" applyNumberFormat="1" applyFont="1" applyFill="1" applyBorder="1" applyAlignment="1">
      <alignment vertical="center"/>
    </xf>
    <xf numFmtId="178" fontId="16" fillId="0" borderId="68" xfId="2" applyNumberFormat="1" applyFont="1" applyFill="1" applyBorder="1" applyAlignment="1">
      <alignment vertical="center"/>
    </xf>
    <xf numFmtId="178" fontId="16" fillId="0" borderId="66" xfId="2" applyNumberFormat="1" applyFont="1" applyFill="1" applyBorder="1" applyAlignment="1">
      <alignment vertical="center"/>
    </xf>
    <xf numFmtId="179" fontId="17" fillId="0" borderId="67" xfId="2" applyNumberFormat="1" applyFont="1" applyFill="1" applyBorder="1" applyAlignment="1" applyProtection="1">
      <alignment horizontal="right" vertical="center"/>
      <protection locked="0"/>
    </xf>
    <xf numFmtId="180" fontId="17" fillId="0" borderId="68" xfId="2" applyNumberFormat="1" applyFont="1" applyFill="1" applyBorder="1" applyAlignment="1" applyProtection="1">
      <alignment horizontal="right" vertical="center"/>
      <protection locked="0"/>
    </xf>
    <xf numFmtId="2" fontId="17" fillId="0" borderId="66" xfId="2" applyNumberFormat="1" applyFont="1" applyFill="1" applyBorder="1" applyAlignment="1" applyProtection="1">
      <alignment horizontal="right" vertical="center"/>
      <protection locked="0"/>
    </xf>
    <xf numFmtId="181" fontId="17" fillId="0" borderId="65" xfId="2" applyNumberFormat="1" applyFont="1" applyFill="1" applyBorder="1" applyAlignment="1" applyProtection="1">
      <alignment horizontal="right" vertical="center"/>
      <protection locked="0"/>
    </xf>
    <xf numFmtId="2" fontId="17" fillId="0" borderId="69" xfId="2" applyNumberFormat="1" applyFont="1" applyFill="1" applyBorder="1" applyAlignment="1" applyProtection="1">
      <alignment horizontal="right" vertical="center"/>
      <protection locked="0"/>
    </xf>
    <xf numFmtId="178" fontId="14" fillId="0" borderId="34" xfId="2" applyNumberFormat="1" applyFont="1" applyFill="1" applyBorder="1" applyAlignment="1">
      <alignment vertical="center"/>
    </xf>
    <xf numFmtId="178" fontId="14" fillId="0" borderId="0" xfId="2" applyNumberFormat="1" applyFont="1" applyFill="1" applyAlignment="1" applyProtection="1">
      <alignment vertical="center"/>
      <protection locked="0"/>
    </xf>
    <xf numFmtId="178" fontId="14" fillId="0" borderId="65" xfId="2" applyNumberFormat="1" applyFont="1" applyFill="1" applyBorder="1" applyAlignment="1">
      <alignment vertical="center"/>
    </xf>
    <xf numFmtId="0" fontId="14" fillId="0" borderId="66" xfId="2" applyFont="1" applyFill="1" applyBorder="1" applyAlignment="1">
      <alignment vertical="center"/>
    </xf>
    <xf numFmtId="178" fontId="14" fillId="0" borderId="77" xfId="2" applyNumberFormat="1" applyFont="1" applyFill="1" applyBorder="1" applyAlignment="1">
      <alignment vertical="center"/>
    </xf>
    <xf numFmtId="0" fontId="14" fillId="0" borderId="76" xfId="2" applyFont="1" applyFill="1" applyBorder="1" applyAlignment="1">
      <alignment vertical="center"/>
    </xf>
    <xf numFmtId="178" fontId="14" fillId="0" borderId="79" xfId="2" applyNumberFormat="1" applyFont="1" applyFill="1" applyBorder="1" applyAlignment="1">
      <alignment vertical="center"/>
    </xf>
    <xf numFmtId="178" fontId="14" fillId="0" borderId="80" xfId="2" applyNumberFormat="1" applyFont="1" applyFill="1" applyBorder="1" applyAlignment="1">
      <alignment vertical="center"/>
    </xf>
    <xf numFmtId="178" fontId="14" fillId="0" borderId="81" xfId="2" applyNumberFormat="1" applyFont="1" applyFill="1" applyBorder="1" applyAlignment="1">
      <alignment vertical="center"/>
    </xf>
    <xf numFmtId="0" fontId="14" fillId="0" borderId="82" xfId="2" applyFont="1" applyFill="1" applyBorder="1" applyAlignment="1">
      <alignment vertical="center"/>
    </xf>
    <xf numFmtId="179" fontId="17" fillId="0" borderId="83" xfId="2" applyNumberFormat="1" applyFont="1" applyFill="1" applyBorder="1" applyAlignment="1" applyProtection="1">
      <alignment horizontal="right" vertical="center"/>
      <protection locked="0"/>
    </xf>
    <xf numFmtId="180" fontId="17" fillId="0" borderId="80" xfId="2" applyNumberFormat="1" applyFont="1" applyFill="1" applyBorder="1" applyAlignment="1" applyProtection="1">
      <alignment horizontal="right" vertical="center"/>
      <protection locked="0"/>
    </xf>
    <xf numFmtId="2" fontId="17" fillId="0" borderId="82" xfId="2" applyNumberFormat="1" applyFont="1" applyFill="1" applyBorder="1" applyAlignment="1" applyProtection="1">
      <alignment horizontal="right" vertical="center"/>
      <protection locked="0"/>
    </xf>
    <xf numFmtId="181" fontId="17" fillId="0" borderId="81" xfId="2" applyNumberFormat="1" applyFont="1" applyFill="1" applyBorder="1" applyAlignment="1" applyProtection="1">
      <alignment horizontal="right" vertical="center"/>
      <protection locked="0"/>
    </xf>
    <xf numFmtId="2" fontId="17" fillId="0" borderId="84" xfId="2" applyNumberFormat="1" applyFont="1" applyFill="1" applyBorder="1" applyAlignment="1" applyProtection="1">
      <alignment horizontal="right" vertical="center"/>
      <protection locked="0"/>
    </xf>
    <xf numFmtId="178" fontId="14" fillId="0" borderId="66" xfId="2" applyNumberFormat="1" applyFont="1" applyFill="1" applyBorder="1" applyAlignment="1">
      <alignment vertical="center"/>
    </xf>
    <xf numFmtId="178" fontId="14" fillId="0" borderId="76" xfId="2" applyNumberFormat="1" applyFont="1" applyFill="1" applyBorder="1" applyAlignment="1">
      <alignment vertical="center"/>
    </xf>
    <xf numFmtId="178" fontId="13" fillId="0" borderId="34" xfId="2" applyNumberFormat="1" applyFont="1" applyFill="1" applyBorder="1" applyAlignment="1">
      <alignment vertical="center"/>
    </xf>
    <xf numFmtId="178" fontId="13" fillId="0" borderId="0" xfId="2" applyNumberFormat="1" applyFont="1" applyFill="1" applyAlignment="1">
      <alignment vertical="center"/>
    </xf>
    <xf numFmtId="0" fontId="9" fillId="0" borderId="76" xfId="2" applyFill="1" applyBorder="1" applyAlignment="1">
      <alignment vertical="center"/>
    </xf>
    <xf numFmtId="178" fontId="13" fillId="0" borderId="79" xfId="2" applyNumberFormat="1" applyFont="1" applyFill="1" applyBorder="1" applyAlignment="1">
      <alignment vertical="center"/>
    </xf>
    <xf numFmtId="178" fontId="13" fillId="0" borderId="82" xfId="2" applyNumberFormat="1" applyFont="1" applyFill="1" applyBorder="1" applyAlignment="1">
      <alignment vertical="center"/>
    </xf>
    <xf numFmtId="0" fontId="9" fillId="0" borderId="82" xfId="2" applyFill="1" applyBorder="1" applyAlignment="1">
      <alignment vertical="center"/>
    </xf>
    <xf numFmtId="178" fontId="13" fillId="0" borderId="34" xfId="2" applyNumberFormat="1" applyFont="1" applyFill="1" applyBorder="1" applyAlignment="1" applyProtection="1">
      <alignment vertical="center"/>
      <protection locked="0"/>
    </xf>
    <xf numFmtId="178" fontId="13" fillId="0" borderId="79" xfId="2" applyNumberFormat="1" applyFont="1" applyFill="1" applyBorder="1" applyAlignment="1" applyProtection="1">
      <alignment vertical="center"/>
      <protection locked="0"/>
    </xf>
    <xf numFmtId="178" fontId="13" fillId="0" borderId="80" xfId="2" applyNumberFormat="1" applyFont="1" applyFill="1" applyBorder="1" applyAlignment="1" applyProtection="1">
      <alignment vertical="center"/>
      <protection locked="0"/>
    </xf>
    <xf numFmtId="178" fontId="14" fillId="0" borderId="82" xfId="2" applyNumberFormat="1" applyFont="1" applyFill="1" applyBorder="1" applyAlignment="1">
      <alignment vertical="center"/>
    </xf>
    <xf numFmtId="178" fontId="16" fillId="0" borderId="0" xfId="2" applyNumberFormat="1" applyFont="1" applyFill="1" applyAlignment="1">
      <alignment vertical="center"/>
    </xf>
    <xf numFmtId="181" fontId="18" fillId="0" borderId="77" xfId="2" applyNumberFormat="1" applyFont="1" applyFill="1" applyBorder="1" applyAlignment="1" applyProtection="1">
      <alignment horizontal="right" vertical="center"/>
      <protection locked="0"/>
    </xf>
    <xf numFmtId="178" fontId="16" fillId="0" borderId="62" xfId="2" applyNumberFormat="1" applyFont="1" applyFill="1" applyBorder="1" applyAlignment="1" applyProtection="1">
      <alignment horizontal="centerContinuous" vertical="center"/>
      <protection locked="0"/>
    </xf>
  </cellXfs>
  <cellStyles count="3">
    <cellStyle name="桁区切り" xfId="1" builtinId="6"/>
    <cellStyle name="標準" xfId="0" builtinId="0"/>
    <cellStyle name="標準_平成13年8月　確報分類表（5，6ページ）" xfId="2" xr:uid="{7F6912A0-90FF-431F-9B72-B4DD5A3F10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452314.xls" TargetMode="External"/><Relationship Id="rId1" Type="http://schemas.openxmlformats.org/officeDocument/2006/relationships/externalLinkPath" Target="/Users/user/Downloads/4523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中分類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workbookViewId="0"/>
  </sheetViews>
  <sheetFormatPr defaultRowHeight="18.75"/>
  <cols>
    <col min="1" max="1" width="51.375" customWidth="1"/>
    <col min="2" max="2" width="11.125" customWidth="1"/>
    <col min="3" max="6" width="10.375" customWidth="1"/>
    <col min="7" max="8" width="8.125" customWidth="1"/>
  </cols>
  <sheetData>
    <row r="1" spans="1:8" ht="26.25" customHeight="1">
      <c r="A1" s="4" t="s">
        <v>136</v>
      </c>
      <c r="B1" s="4"/>
      <c r="H1" s="18" t="s">
        <v>5</v>
      </c>
    </row>
    <row r="2" spans="1:8" ht="27" customHeight="1" thickBot="1">
      <c r="A2" s="5" t="s">
        <v>5</v>
      </c>
      <c r="B2" s="67" t="s">
        <v>23</v>
      </c>
      <c r="C2" s="150" t="s">
        <v>29</v>
      </c>
      <c r="D2" s="151"/>
      <c r="E2" s="152" t="s">
        <v>137</v>
      </c>
      <c r="F2" s="153"/>
      <c r="G2" s="144" t="s">
        <v>30</v>
      </c>
      <c r="H2" s="145"/>
    </row>
    <row r="3" spans="1:8">
      <c r="A3" s="6" t="s">
        <v>0</v>
      </c>
      <c r="B3" s="25" t="s">
        <v>22</v>
      </c>
      <c r="C3" s="70" t="s">
        <v>1</v>
      </c>
      <c r="D3" s="71" t="s">
        <v>2</v>
      </c>
      <c r="E3" s="72" t="s">
        <v>1</v>
      </c>
      <c r="F3" s="73" t="s">
        <v>2</v>
      </c>
      <c r="G3" s="69" t="s">
        <v>20</v>
      </c>
      <c r="H3" s="69" t="s">
        <v>21</v>
      </c>
    </row>
    <row r="4" spans="1:8">
      <c r="A4" s="7" t="s">
        <v>3</v>
      </c>
      <c r="B4" s="35"/>
      <c r="C4" s="154" t="s">
        <v>4</v>
      </c>
      <c r="D4" s="154"/>
      <c r="E4" s="154"/>
      <c r="F4" s="36"/>
      <c r="G4" s="22"/>
    </row>
    <row r="5" spans="1:8">
      <c r="A5" s="13" t="s">
        <v>11</v>
      </c>
      <c r="B5" s="64">
        <v>167180</v>
      </c>
      <c r="C5" s="28">
        <v>163083</v>
      </c>
      <c r="D5" s="14">
        <v>163213</v>
      </c>
      <c r="E5" s="42">
        <f>C5*E15/100</f>
        <v>172986.82591093119</v>
      </c>
      <c r="F5" s="56">
        <f>D5*E15/100</f>
        <v>173124.7206477733</v>
      </c>
      <c r="G5" s="50">
        <f t="shared" ref="G5:H11" si="0">E5-C5</f>
        <v>9903.8259109311912</v>
      </c>
      <c r="H5" s="48">
        <f t="shared" si="0"/>
        <v>9911.720647773298</v>
      </c>
    </row>
    <row r="6" spans="1:8">
      <c r="A6" s="15" t="s">
        <v>12</v>
      </c>
      <c r="B6" s="65">
        <v>17000</v>
      </c>
      <c r="C6" s="29">
        <v>16300</v>
      </c>
      <c r="D6" s="16">
        <v>16300</v>
      </c>
      <c r="E6" s="170">
        <v>17200</v>
      </c>
      <c r="F6" s="171">
        <v>17300</v>
      </c>
      <c r="G6" s="51">
        <f t="shared" si="0"/>
        <v>900</v>
      </c>
      <c r="H6" s="49">
        <f t="shared" si="0"/>
        <v>1000</v>
      </c>
    </row>
    <row r="7" spans="1:8">
      <c r="A7" s="15" t="s">
        <v>13</v>
      </c>
      <c r="B7" s="65">
        <v>39046</v>
      </c>
      <c r="C7" s="29">
        <v>47562</v>
      </c>
      <c r="D7" s="16">
        <v>47562</v>
      </c>
      <c r="E7" s="43">
        <v>48080</v>
      </c>
      <c r="F7" s="38">
        <v>48080</v>
      </c>
      <c r="G7" s="51">
        <f t="shared" si="0"/>
        <v>518</v>
      </c>
      <c r="H7" s="49">
        <f t="shared" si="0"/>
        <v>518</v>
      </c>
    </row>
    <row r="8" spans="1:8">
      <c r="A8" s="17" t="s">
        <v>14</v>
      </c>
      <c r="B8" s="66">
        <v>223230</v>
      </c>
      <c r="C8" s="19">
        <v>226945</v>
      </c>
      <c r="D8" s="57">
        <v>227075</v>
      </c>
      <c r="E8" s="44">
        <f>SUM(E5:E7)</f>
        <v>238266.82591093119</v>
      </c>
      <c r="F8" s="39">
        <f>SUM(F5:F7)</f>
        <v>238504.7206477733</v>
      </c>
      <c r="G8" s="52">
        <f t="shared" si="0"/>
        <v>11321.825910931191</v>
      </c>
      <c r="H8" s="21">
        <f t="shared" si="0"/>
        <v>11429.720647773298</v>
      </c>
    </row>
    <row r="9" spans="1:8">
      <c r="A9" s="8" t="s">
        <v>17</v>
      </c>
      <c r="B9" s="61">
        <v>2678760</v>
      </c>
      <c r="C9" s="30">
        <v>2723340</v>
      </c>
      <c r="D9" s="9">
        <v>2724900</v>
      </c>
      <c r="E9" s="45">
        <f>E8*12</f>
        <v>2859201.9109311742</v>
      </c>
      <c r="F9" s="40">
        <f>F8*12</f>
        <v>2862056.6477732798</v>
      </c>
      <c r="G9" s="53">
        <f t="shared" si="0"/>
        <v>135861.91093117418</v>
      </c>
      <c r="H9" s="37">
        <f t="shared" si="0"/>
        <v>137156.64777327981</v>
      </c>
    </row>
    <row r="10" spans="1:8">
      <c r="A10" s="17" t="s">
        <v>15</v>
      </c>
      <c r="B10" s="62">
        <v>1284</v>
      </c>
      <c r="C10" s="19">
        <v>1306</v>
      </c>
      <c r="D10" s="57">
        <v>1307</v>
      </c>
      <c r="E10" s="44">
        <f>E8/173.8</f>
        <v>1370.9253504656569</v>
      </c>
      <c r="F10" s="39">
        <f>F8/173.8</f>
        <v>1372.2941349123894</v>
      </c>
      <c r="G10" s="54">
        <f t="shared" si="0"/>
        <v>64.925350465656948</v>
      </c>
      <c r="H10" s="21">
        <f t="shared" si="0"/>
        <v>65.294134912389381</v>
      </c>
    </row>
    <row r="11" spans="1:8">
      <c r="A11" s="10" t="s">
        <v>18</v>
      </c>
      <c r="B11" s="63">
        <v>1488</v>
      </c>
      <c r="C11" s="31">
        <v>1513</v>
      </c>
      <c r="D11" s="58">
        <v>1514</v>
      </c>
      <c r="E11" s="46">
        <f>E8/150</f>
        <v>1588.4455060728747</v>
      </c>
      <c r="F11" s="41">
        <f>F8/150</f>
        <v>1590.0314709851552</v>
      </c>
      <c r="G11" s="53">
        <f t="shared" si="0"/>
        <v>75.44550607287465</v>
      </c>
      <c r="H11" s="37">
        <f t="shared" si="0"/>
        <v>76.031470985155238</v>
      </c>
    </row>
    <row r="12" spans="1:8" ht="19.5" thickBot="1">
      <c r="A12" s="11" t="s">
        <v>7</v>
      </c>
      <c r="B12" s="33"/>
      <c r="C12" s="32"/>
      <c r="D12" s="11"/>
      <c r="E12" s="47"/>
      <c r="F12" s="55"/>
    </row>
    <row r="13" spans="1:8" ht="19.5" thickBot="1">
      <c r="A13" s="12" t="s">
        <v>10</v>
      </c>
      <c r="B13" s="34"/>
      <c r="C13" s="146" t="s">
        <v>6</v>
      </c>
      <c r="D13" s="147"/>
      <c r="E13" s="158">
        <v>44958</v>
      </c>
      <c r="F13" s="159"/>
    </row>
    <row r="14" spans="1:8">
      <c r="A14" s="24" t="s">
        <v>19</v>
      </c>
      <c r="B14" s="59" t="s">
        <v>24</v>
      </c>
      <c r="C14" s="148">
        <v>98.8</v>
      </c>
      <c r="D14" s="149"/>
      <c r="E14" s="172">
        <v>104.8</v>
      </c>
      <c r="F14" s="173"/>
    </row>
    <row r="15" spans="1:8">
      <c r="A15" s="23" t="s">
        <v>16</v>
      </c>
      <c r="B15" s="60" t="s">
        <v>24</v>
      </c>
      <c r="C15" s="156">
        <v>100</v>
      </c>
      <c r="D15" s="157"/>
      <c r="E15" s="174">
        <f>E14/C14*100</f>
        <v>106.07287449392713</v>
      </c>
      <c r="F15" s="175"/>
    </row>
    <row r="16" spans="1:8">
      <c r="A16" s="26"/>
      <c r="B16" s="26"/>
      <c r="C16" s="20"/>
      <c r="E16" s="27"/>
      <c r="F16" s="27"/>
    </row>
    <row r="17" spans="1:11">
      <c r="A17" t="s">
        <v>8</v>
      </c>
    </row>
    <row r="18" spans="1:11" ht="13.5" customHeight="1">
      <c r="A18" s="2" t="s">
        <v>27</v>
      </c>
      <c r="B18" s="2"/>
      <c r="C18" s="1"/>
      <c r="D18" s="1"/>
      <c r="E18" s="1"/>
      <c r="F18" s="1"/>
      <c r="G18" s="1"/>
      <c r="H18" s="1"/>
    </row>
    <row r="19" spans="1:11">
      <c r="A19" s="2" t="s">
        <v>26</v>
      </c>
      <c r="B19" s="2"/>
      <c r="C19" s="1"/>
      <c r="D19" s="1"/>
      <c r="E19" s="1"/>
      <c r="F19" s="1"/>
      <c r="G19" s="1"/>
      <c r="H19" s="1"/>
    </row>
    <row r="20" spans="1:11">
      <c r="A20" s="68" t="s">
        <v>138</v>
      </c>
      <c r="B20" s="3"/>
    </row>
    <row r="21" spans="1:11">
      <c r="A21" s="68" t="s">
        <v>139</v>
      </c>
      <c r="B21" s="3"/>
    </row>
    <row r="22" spans="1:11">
      <c r="A22" s="68" t="s">
        <v>28</v>
      </c>
      <c r="B22" s="3"/>
    </row>
    <row r="23" spans="1:11">
      <c r="A23" s="3" t="s">
        <v>25</v>
      </c>
      <c r="B23" s="3"/>
    </row>
    <row r="24" spans="1:11">
      <c r="A24" s="155" t="s">
        <v>134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</row>
    <row r="25" spans="1:11">
      <c r="A25" s="3" t="s">
        <v>9</v>
      </c>
      <c r="B25" s="3"/>
    </row>
    <row r="26" spans="1:11">
      <c r="A26" t="s">
        <v>7</v>
      </c>
    </row>
  </sheetData>
  <mergeCells count="11">
    <mergeCell ref="A24:K24"/>
    <mergeCell ref="C15:D15"/>
    <mergeCell ref="E13:F13"/>
    <mergeCell ref="E14:F14"/>
    <mergeCell ref="E15:F15"/>
    <mergeCell ref="G2:H2"/>
    <mergeCell ref="C13:D13"/>
    <mergeCell ref="C14:D14"/>
    <mergeCell ref="C2:D2"/>
    <mergeCell ref="E2:F2"/>
    <mergeCell ref="C4:E4"/>
  </mergeCells>
  <phoneticPr fontId="2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DA0D-6C74-4813-84E1-216D9ECAC1C8}">
  <sheetPr>
    <pageSetUpPr fitToPage="1"/>
  </sheetPr>
  <dimension ref="A1:K27"/>
  <sheetViews>
    <sheetView zoomScaleNormal="100" workbookViewId="0"/>
  </sheetViews>
  <sheetFormatPr defaultRowHeight="18.75"/>
  <cols>
    <col min="1" max="1" width="42.625" customWidth="1"/>
    <col min="2" max="2" width="9.875" customWidth="1"/>
    <col min="3" max="3" width="11.625" customWidth="1"/>
    <col min="4" max="5" width="10.375" customWidth="1"/>
    <col min="6" max="6" width="11.625" customWidth="1"/>
    <col min="7" max="8" width="10.375" customWidth="1"/>
    <col min="9" max="11" width="6.875" customWidth="1"/>
  </cols>
  <sheetData>
    <row r="1" spans="1:11" ht="26.25" customHeight="1">
      <c r="A1" s="4" t="s">
        <v>140</v>
      </c>
      <c r="B1" s="4"/>
    </row>
    <row r="2" spans="1:11" ht="27" customHeight="1" thickBot="1">
      <c r="A2" s="5" t="s">
        <v>5</v>
      </c>
      <c r="B2" s="67" t="s">
        <v>23</v>
      </c>
      <c r="C2" s="150" t="s">
        <v>29</v>
      </c>
      <c r="D2" s="150"/>
      <c r="E2" s="151"/>
      <c r="F2" s="152" t="s">
        <v>137</v>
      </c>
      <c r="G2" s="150"/>
      <c r="H2" s="151"/>
      <c r="I2" s="163" t="s">
        <v>30</v>
      </c>
      <c r="J2" s="163"/>
      <c r="K2" s="145"/>
    </row>
    <row r="3" spans="1:11">
      <c r="A3" s="74" t="s">
        <v>0</v>
      </c>
      <c r="B3" s="75" t="s">
        <v>120</v>
      </c>
      <c r="C3" s="76" t="s">
        <v>121</v>
      </c>
      <c r="D3" s="77" t="s">
        <v>120</v>
      </c>
      <c r="E3" s="78" t="s">
        <v>122</v>
      </c>
      <c r="F3" s="76" t="s">
        <v>121</v>
      </c>
      <c r="G3" s="77" t="s">
        <v>120</v>
      </c>
      <c r="H3" s="78" t="s">
        <v>122</v>
      </c>
      <c r="I3" s="79" t="s">
        <v>121</v>
      </c>
      <c r="J3" s="80" t="s">
        <v>120</v>
      </c>
      <c r="K3" s="81" t="s">
        <v>122</v>
      </c>
    </row>
    <row r="4" spans="1:11">
      <c r="A4" s="82" t="s">
        <v>3</v>
      </c>
      <c r="B4" s="83" t="s">
        <v>123</v>
      </c>
      <c r="C4" s="84" t="s">
        <v>124</v>
      </c>
      <c r="D4" s="85" t="s">
        <v>125</v>
      </c>
      <c r="E4" s="82" t="s">
        <v>126</v>
      </c>
      <c r="F4" s="84" t="s">
        <v>124</v>
      </c>
      <c r="G4" s="85" t="s">
        <v>125</v>
      </c>
      <c r="H4" s="82" t="s">
        <v>126</v>
      </c>
      <c r="I4" s="86"/>
      <c r="J4" s="87"/>
      <c r="K4" s="88"/>
    </row>
    <row r="5" spans="1:11">
      <c r="A5" s="89" t="s">
        <v>11</v>
      </c>
      <c r="B5" s="90">
        <v>399076</v>
      </c>
      <c r="C5" s="91">
        <v>374200</v>
      </c>
      <c r="D5" s="92">
        <v>425652</v>
      </c>
      <c r="E5" s="93">
        <v>563083</v>
      </c>
      <c r="F5" s="91">
        <f>C5*F15/100</f>
        <v>396924.69635627529</v>
      </c>
      <c r="G5" s="92">
        <f>D5*F15/100</f>
        <v>451501.31174089073</v>
      </c>
      <c r="H5" s="93">
        <f>E5*F15/100</f>
        <v>597278.32388663967</v>
      </c>
      <c r="I5" s="94">
        <f t="shared" ref="I5:K11" si="0">F5-C5</f>
        <v>22724.696356275294</v>
      </c>
      <c r="J5" s="95">
        <f t="shared" si="0"/>
        <v>25849.311740890727</v>
      </c>
      <c r="K5" s="96">
        <f t="shared" si="0"/>
        <v>34195.323886639671</v>
      </c>
    </row>
    <row r="6" spans="1:11">
      <c r="A6" s="97" t="s">
        <v>12</v>
      </c>
      <c r="B6" s="98">
        <v>40000</v>
      </c>
      <c r="C6" s="99">
        <v>37400</v>
      </c>
      <c r="D6" s="100">
        <v>42500</v>
      </c>
      <c r="E6" s="101">
        <v>56300</v>
      </c>
      <c r="F6" s="176">
        <v>39600</v>
      </c>
      <c r="G6" s="177">
        <v>45100</v>
      </c>
      <c r="H6" s="178">
        <v>59700</v>
      </c>
      <c r="I6" s="102">
        <f t="shared" si="0"/>
        <v>2200</v>
      </c>
      <c r="J6" s="103">
        <f t="shared" si="0"/>
        <v>2600</v>
      </c>
      <c r="K6" s="104">
        <f t="shared" si="0"/>
        <v>3400</v>
      </c>
    </row>
    <row r="7" spans="1:11">
      <c r="A7" s="97" t="s">
        <v>13</v>
      </c>
      <c r="B7" s="98">
        <v>85761</v>
      </c>
      <c r="C7" s="99">
        <v>68756</v>
      </c>
      <c r="D7" s="100">
        <v>85566</v>
      </c>
      <c r="E7" s="101">
        <v>97224</v>
      </c>
      <c r="F7" s="179">
        <v>72232</v>
      </c>
      <c r="G7" s="180">
        <v>93741</v>
      </c>
      <c r="H7" s="181">
        <v>103158</v>
      </c>
      <c r="I7" s="102">
        <f t="shared" si="0"/>
        <v>3476</v>
      </c>
      <c r="J7" s="103">
        <f t="shared" si="0"/>
        <v>8175</v>
      </c>
      <c r="K7" s="104">
        <f t="shared" si="0"/>
        <v>5934</v>
      </c>
    </row>
    <row r="8" spans="1:11">
      <c r="A8" s="105" t="s">
        <v>127</v>
      </c>
      <c r="B8" s="106">
        <v>524837</v>
      </c>
      <c r="C8" s="107">
        <v>480356</v>
      </c>
      <c r="D8" s="108">
        <v>553718</v>
      </c>
      <c r="E8" s="109">
        <v>716607</v>
      </c>
      <c r="F8" s="182">
        <f>SUM(F5:F7)</f>
        <v>508756.69635627529</v>
      </c>
      <c r="G8" s="183">
        <f>SUM(G5:G7)</f>
        <v>590342.31174089073</v>
      </c>
      <c r="H8" s="184">
        <f>SUM(H5:H7)</f>
        <v>760136.32388663967</v>
      </c>
      <c r="I8" s="110">
        <f t="shared" si="0"/>
        <v>28400.696356275294</v>
      </c>
      <c r="J8" s="111">
        <f t="shared" si="0"/>
        <v>36624.311740890727</v>
      </c>
      <c r="K8" s="112">
        <f t="shared" si="0"/>
        <v>43529.323886639671</v>
      </c>
    </row>
    <row r="9" spans="1:11">
      <c r="A9" s="113" t="s">
        <v>17</v>
      </c>
      <c r="B9" s="114">
        <v>6298044</v>
      </c>
      <c r="C9" s="115">
        <v>5764272</v>
      </c>
      <c r="D9" s="116">
        <v>6644616</v>
      </c>
      <c r="E9" s="117">
        <v>8599284</v>
      </c>
      <c r="F9" s="185">
        <f>F8*12</f>
        <v>6105080.3562753033</v>
      </c>
      <c r="G9" s="186">
        <f>G8*12</f>
        <v>7084107.7408906892</v>
      </c>
      <c r="H9" s="187">
        <f>H8*12</f>
        <v>9121635.886639677</v>
      </c>
      <c r="I9" s="118">
        <f t="shared" si="0"/>
        <v>340808.35627530329</v>
      </c>
      <c r="J9" s="119">
        <f t="shared" si="0"/>
        <v>439491.74089068919</v>
      </c>
      <c r="K9" s="120">
        <f t="shared" si="0"/>
        <v>522351.88663967699</v>
      </c>
    </row>
    <row r="10" spans="1:11">
      <c r="A10" s="105" t="s">
        <v>128</v>
      </c>
      <c r="B10" s="121">
        <f t="shared" ref="B10:H10" si="1">B8/173.8</f>
        <v>3019.7756041426924</v>
      </c>
      <c r="C10" s="122">
        <f t="shared" si="1"/>
        <v>2763.8434982738777</v>
      </c>
      <c r="D10" s="123">
        <f t="shared" si="1"/>
        <v>3185.9493670886072</v>
      </c>
      <c r="E10" s="124">
        <f t="shared" si="1"/>
        <v>4123.1703107019557</v>
      </c>
      <c r="F10" s="188">
        <f t="shared" si="1"/>
        <v>2927.2537189659106</v>
      </c>
      <c r="G10" s="189">
        <f t="shared" si="1"/>
        <v>3396.6761319959187</v>
      </c>
      <c r="H10" s="190">
        <f t="shared" si="1"/>
        <v>4373.6267197159932</v>
      </c>
      <c r="I10" s="125">
        <f t="shared" si="0"/>
        <v>163.41022069203291</v>
      </c>
      <c r="J10" s="126">
        <f t="shared" si="0"/>
        <v>210.72676490731146</v>
      </c>
      <c r="K10" s="112">
        <f t="shared" si="0"/>
        <v>250.45640901403749</v>
      </c>
    </row>
    <row r="11" spans="1:11">
      <c r="A11" s="127" t="s">
        <v>18</v>
      </c>
      <c r="B11" s="128">
        <f t="shared" ref="B11:H11" si="2">B8/150</f>
        <v>3498.9133333333334</v>
      </c>
      <c r="C11" s="129">
        <f t="shared" si="2"/>
        <v>3202.3733333333334</v>
      </c>
      <c r="D11" s="130">
        <f t="shared" si="2"/>
        <v>3691.4533333333334</v>
      </c>
      <c r="E11" s="131">
        <f t="shared" si="2"/>
        <v>4777.38</v>
      </c>
      <c r="F11" s="185">
        <f t="shared" si="2"/>
        <v>3391.7113090418352</v>
      </c>
      <c r="G11" s="186">
        <f t="shared" si="2"/>
        <v>3935.6154116059383</v>
      </c>
      <c r="H11" s="187">
        <f t="shared" si="2"/>
        <v>5067.5754925775982</v>
      </c>
      <c r="I11" s="118">
        <f t="shared" si="0"/>
        <v>189.33797570850174</v>
      </c>
      <c r="J11" s="119">
        <f t="shared" si="0"/>
        <v>244.16207827260496</v>
      </c>
      <c r="K11" s="120">
        <f t="shared" si="0"/>
        <v>290.19549257759809</v>
      </c>
    </row>
    <row r="12" spans="1:11" ht="19.5" thickBot="1">
      <c r="A12" s="132" t="s">
        <v>7</v>
      </c>
      <c r="B12" s="133"/>
      <c r="C12" s="134"/>
      <c r="D12" s="134"/>
      <c r="E12" s="132"/>
      <c r="F12" s="191"/>
      <c r="G12" s="192"/>
      <c r="H12" s="193"/>
      <c r="I12" s="88"/>
      <c r="J12" s="88"/>
      <c r="K12" s="88"/>
    </row>
    <row r="13" spans="1:11" ht="19.5" thickBot="1">
      <c r="A13" s="135" t="s">
        <v>10</v>
      </c>
      <c r="B13" s="136"/>
      <c r="C13" s="164" t="s">
        <v>6</v>
      </c>
      <c r="D13" s="165"/>
      <c r="E13" s="166"/>
      <c r="F13" s="194">
        <v>44958</v>
      </c>
      <c r="G13" s="195"/>
      <c r="H13" s="196"/>
      <c r="I13" s="88"/>
      <c r="J13" s="88"/>
      <c r="K13" s="88"/>
    </row>
    <row r="14" spans="1:11">
      <c r="A14" s="137" t="s">
        <v>19</v>
      </c>
      <c r="B14" s="138" t="s">
        <v>24</v>
      </c>
      <c r="C14" s="167">
        <v>98.8</v>
      </c>
      <c r="D14" s="168"/>
      <c r="E14" s="169"/>
      <c r="F14" s="197">
        <v>104.8</v>
      </c>
      <c r="G14" s="198"/>
      <c r="H14" s="199"/>
      <c r="I14" s="88"/>
      <c r="J14" s="88"/>
      <c r="K14" s="88" t="s">
        <v>7</v>
      </c>
    </row>
    <row r="15" spans="1:11">
      <c r="A15" s="139" t="s">
        <v>16</v>
      </c>
      <c r="B15" s="140" t="s">
        <v>24</v>
      </c>
      <c r="C15" s="160">
        <v>100</v>
      </c>
      <c r="D15" s="161"/>
      <c r="E15" s="162"/>
      <c r="F15" s="200">
        <f>F14/C14*100</f>
        <v>106.07287449392713</v>
      </c>
      <c r="G15" s="201"/>
      <c r="H15" s="202"/>
      <c r="I15" s="88"/>
      <c r="J15" s="88"/>
      <c r="K15" s="88"/>
    </row>
    <row r="16" spans="1:11">
      <c r="A16" s="88" t="s">
        <v>8</v>
      </c>
    </row>
    <row r="17" spans="1:11">
      <c r="A17" s="2" t="s">
        <v>129</v>
      </c>
      <c r="B17" s="2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2" t="s">
        <v>130</v>
      </c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2" t="s">
        <v>131</v>
      </c>
      <c r="B19" s="2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2" t="s">
        <v>132</v>
      </c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2" t="s">
        <v>133</v>
      </c>
      <c r="B21" s="2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68" t="s">
        <v>138</v>
      </c>
      <c r="B22" s="68"/>
    </row>
    <row r="23" spans="1:11">
      <c r="A23" s="68" t="s">
        <v>141</v>
      </c>
      <c r="B23" s="68"/>
    </row>
    <row r="24" spans="1:11">
      <c r="A24" s="68" t="s">
        <v>28</v>
      </c>
      <c r="B24" s="68"/>
    </row>
    <row r="25" spans="1:11">
      <c r="A25" s="68" t="s">
        <v>25</v>
      </c>
      <c r="B25" s="68"/>
    </row>
    <row r="26" spans="1:11" ht="18.75" customHeight="1">
      <c r="A26" s="155" t="s">
        <v>134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68" t="s">
        <v>9</v>
      </c>
      <c r="B27" s="68"/>
    </row>
  </sheetData>
  <mergeCells count="10">
    <mergeCell ref="C15:E15"/>
    <mergeCell ref="F15:H15"/>
    <mergeCell ref="A26:K26"/>
    <mergeCell ref="C2:E2"/>
    <mergeCell ref="F2:H2"/>
    <mergeCell ref="I2:K2"/>
    <mergeCell ref="C13:E13"/>
    <mergeCell ref="F13:H13"/>
    <mergeCell ref="C14:E14"/>
    <mergeCell ref="F14:H14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B4A8-F8CA-43E4-89A6-E9F4C358B236}">
  <dimension ref="A1:L84"/>
  <sheetViews>
    <sheetView tabSelected="1" workbookViewId="0"/>
  </sheetViews>
  <sheetFormatPr defaultRowHeight="18.75"/>
  <cols>
    <col min="1" max="3" width="0.875" customWidth="1"/>
    <col min="4" max="4" width="23.375" customWidth="1"/>
    <col min="5" max="12" width="8.375" customWidth="1"/>
  </cols>
  <sheetData>
    <row r="1" spans="1:12">
      <c r="A1" s="203" t="s">
        <v>143</v>
      </c>
      <c r="B1" s="203"/>
      <c r="C1" s="204"/>
      <c r="D1" s="204"/>
      <c r="E1" s="205"/>
      <c r="F1" s="205"/>
      <c r="G1" s="205"/>
      <c r="H1" s="205"/>
      <c r="I1" s="205"/>
      <c r="J1" s="205"/>
      <c r="K1" s="205"/>
      <c r="L1" s="204"/>
    </row>
    <row r="2" spans="1:12">
      <c r="A2" s="206"/>
      <c r="B2" s="206"/>
      <c r="C2" s="207"/>
      <c r="D2" s="206"/>
      <c r="E2" s="206"/>
      <c r="F2" s="206"/>
      <c r="G2" s="206"/>
      <c r="H2" s="206"/>
      <c r="I2" s="206"/>
      <c r="J2" s="206"/>
      <c r="K2" s="206"/>
      <c r="L2" s="208" t="s">
        <v>31</v>
      </c>
    </row>
    <row r="3" spans="1:12">
      <c r="A3" s="209"/>
      <c r="B3" s="210"/>
      <c r="C3" s="211"/>
      <c r="D3" s="211"/>
      <c r="E3" s="212" t="s">
        <v>32</v>
      </c>
      <c r="F3" s="213" t="s">
        <v>135</v>
      </c>
      <c r="G3" s="214"/>
      <c r="H3" s="287" t="s">
        <v>142</v>
      </c>
      <c r="I3" s="215"/>
      <c r="J3" s="215"/>
      <c r="K3" s="216"/>
      <c r="L3" s="217"/>
    </row>
    <row r="4" spans="1:12">
      <c r="A4" s="218" t="s">
        <v>33</v>
      </c>
      <c r="B4" s="219"/>
      <c r="C4" s="219"/>
      <c r="D4" s="219"/>
      <c r="E4" s="220" t="s">
        <v>34</v>
      </c>
      <c r="F4" s="221" t="s">
        <v>35</v>
      </c>
      <c r="G4" s="222"/>
      <c r="H4" s="223" t="s">
        <v>36</v>
      </c>
      <c r="I4" s="223" t="s">
        <v>37</v>
      </c>
      <c r="J4" s="221" t="s">
        <v>35</v>
      </c>
      <c r="K4" s="224"/>
      <c r="L4" s="225"/>
    </row>
    <row r="5" spans="1:12">
      <c r="A5" s="226"/>
      <c r="B5" s="227"/>
      <c r="C5" s="227"/>
      <c r="D5" s="227"/>
      <c r="E5" s="228"/>
      <c r="F5" s="229" t="s">
        <v>38</v>
      </c>
      <c r="G5" s="230" t="s">
        <v>39</v>
      </c>
      <c r="H5" s="231"/>
      <c r="I5" s="229" t="s">
        <v>40</v>
      </c>
      <c r="J5" s="229" t="s">
        <v>38</v>
      </c>
      <c r="K5" s="230" t="s">
        <v>39</v>
      </c>
      <c r="L5" s="232" t="s">
        <v>41</v>
      </c>
    </row>
    <row r="6" spans="1:12">
      <c r="A6" s="233" t="s">
        <v>42</v>
      </c>
      <c r="B6" s="234"/>
      <c r="C6" s="235"/>
      <c r="D6" s="236"/>
      <c r="E6" s="237">
        <v>10000</v>
      </c>
      <c r="F6" s="238">
        <v>5</v>
      </c>
      <c r="G6" s="239"/>
      <c r="H6" s="240">
        <v>104.2</v>
      </c>
      <c r="I6" s="238">
        <v>-0.9</v>
      </c>
      <c r="J6" s="238">
        <v>3.7</v>
      </c>
      <c r="K6" s="239"/>
      <c r="L6" s="241"/>
    </row>
    <row r="7" spans="1:12">
      <c r="A7" s="242"/>
      <c r="B7" s="243" t="s">
        <v>43</v>
      </c>
      <c r="C7" s="243"/>
      <c r="D7" s="243"/>
      <c r="E7" s="244">
        <v>9599</v>
      </c>
      <c r="F7" s="245">
        <v>5</v>
      </c>
      <c r="G7" s="246">
        <v>4.76</v>
      </c>
      <c r="H7" s="247">
        <v>103.7</v>
      </c>
      <c r="I7" s="245">
        <v>-0.9</v>
      </c>
      <c r="J7" s="245">
        <v>3.6</v>
      </c>
      <c r="K7" s="246">
        <v>3.44</v>
      </c>
      <c r="L7" s="248">
        <v>-1.32</v>
      </c>
    </row>
    <row r="8" spans="1:12">
      <c r="A8" s="242"/>
      <c r="B8" s="285" t="s">
        <v>44</v>
      </c>
      <c r="C8" s="243"/>
      <c r="D8" s="243"/>
      <c r="E8" s="244">
        <v>8660</v>
      </c>
      <c r="F8" s="245">
        <v>5.8</v>
      </c>
      <c r="G8" s="246">
        <v>5</v>
      </c>
      <c r="H8" s="286">
        <v>104.8</v>
      </c>
      <c r="I8" s="245">
        <v>-1</v>
      </c>
      <c r="J8" s="245">
        <v>4.3</v>
      </c>
      <c r="K8" s="246">
        <v>3.73</v>
      </c>
      <c r="L8" s="248">
        <v>-1.27</v>
      </c>
    </row>
    <row r="9" spans="1:12">
      <c r="A9" s="242"/>
      <c r="B9" s="249" t="s">
        <v>45</v>
      </c>
      <c r="C9" s="249"/>
      <c r="D9" s="249"/>
      <c r="E9" s="244">
        <v>8258</v>
      </c>
      <c r="F9" s="245">
        <v>5.8</v>
      </c>
      <c r="G9" s="246">
        <v>4.79</v>
      </c>
      <c r="H9" s="247">
        <v>104.3</v>
      </c>
      <c r="I9" s="245">
        <v>-1</v>
      </c>
      <c r="J9" s="245">
        <v>4.2</v>
      </c>
      <c r="K9" s="246">
        <v>3.47</v>
      </c>
      <c r="L9" s="248">
        <v>-1.32</v>
      </c>
    </row>
    <row r="10" spans="1:12">
      <c r="A10" s="242"/>
      <c r="B10" s="243" t="s">
        <v>46</v>
      </c>
      <c r="C10" s="249"/>
      <c r="D10" s="249"/>
      <c r="E10" s="244">
        <v>8942</v>
      </c>
      <c r="F10" s="245">
        <v>3.3</v>
      </c>
      <c r="G10" s="246">
        <v>2.95</v>
      </c>
      <c r="H10" s="247">
        <v>102.4</v>
      </c>
      <c r="I10" s="245">
        <v>0.3</v>
      </c>
      <c r="J10" s="245">
        <v>3.5</v>
      </c>
      <c r="K10" s="246">
        <v>3.06</v>
      </c>
      <c r="L10" s="248">
        <v>0.11</v>
      </c>
    </row>
    <row r="11" spans="1:12">
      <c r="A11" s="242"/>
      <c r="B11" s="249" t="s">
        <v>47</v>
      </c>
      <c r="C11" s="249"/>
      <c r="D11" s="249"/>
      <c r="E11" s="244">
        <v>6768</v>
      </c>
      <c r="F11" s="245">
        <v>2</v>
      </c>
      <c r="G11" s="246">
        <v>1.34</v>
      </c>
      <c r="H11" s="247">
        <v>100.4</v>
      </c>
      <c r="I11" s="245">
        <v>0.3</v>
      </c>
      <c r="J11" s="245">
        <v>2.2000000000000002</v>
      </c>
      <c r="K11" s="246">
        <v>1.46</v>
      </c>
      <c r="L11" s="248">
        <v>0.12</v>
      </c>
    </row>
    <row r="12" spans="1:12">
      <c r="A12" s="250" t="s">
        <v>48</v>
      </c>
      <c r="B12" s="251"/>
      <c r="C12" s="251"/>
      <c r="D12" s="252"/>
      <c r="E12" s="253">
        <v>2684</v>
      </c>
      <c r="F12" s="254">
        <v>6.9</v>
      </c>
      <c r="G12" s="255">
        <v>1.88</v>
      </c>
      <c r="H12" s="256">
        <v>109.5</v>
      </c>
      <c r="I12" s="254">
        <v>0.2</v>
      </c>
      <c r="J12" s="254">
        <v>7</v>
      </c>
      <c r="K12" s="255">
        <v>1.91</v>
      </c>
      <c r="L12" s="257">
        <v>0.03</v>
      </c>
    </row>
    <row r="13" spans="1:12">
      <c r="A13" s="258"/>
      <c r="B13" s="259" t="s">
        <v>49</v>
      </c>
      <c r="C13" s="243"/>
      <c r="D13" s="243"/>
      <c r="E13" s="244">
        <v>401</v>
      </c>
      <c r="F13" s="245">
        <v>4.5999999999999996</v>
      </c>
      <c r="G13" s="246">
        <v>0.2</v>
      </c>
      <c r="H13" s="247">
        <v>114.7</v>
      </c>
      <c r="I13" s="245">
        <v>-0.2</v>
      </c>
      <c r="J13" s="245">
        <v>5.8</v>
      </c>
      <c r="K13" s="246">
        <v>0.25</v>
      </c>
      <c r="L13" s="248">
        <v>0.05</v>
      </c>
    </row>
    <row r="14" spans="1:12">
      <c r="A14" s="258"/>
      <c r="B14" s="243" t="s">
        <v>50</v>
      </c>
      <c r="C14" s="243"/>
      <c r="D14" s="243"/>
      <c r="E14" s="244">
        <v>2282</v>
      </c>
      <c r="F14" s="245">
        <v>7.3</v>
      </c>
      <c r="G14" s="246">
        <v>1.68</v>
      </c>
      <c r="H14" s="247">
        <v>108.6</v>
      </c>
      <c r="I14" s="245">
        <v>0.3</v>
      </c>
      <c r="J14" s="245">
        <v>7.2</v>
      </c>
      <c r="K14" s="246">
        <v>1.66</v>
      </c>
      <c r="L14" s="248">
        <v>-0.02</v>
      </c>
    </row>
    <row r="15" spans="1:12">
      <c r="A15" s="258"/>
      <c r="B15" s="243"/>
      <c r="C15" s="260" t="s">
        <v>51</v>
      </c>
      <c r="D15" s="261"/>
      <c r="E15" s="244">
        <v>221</v>
      </c>
      <c r="F15" s="245">
        <v>10</v>
      </c>
      <c r="G15" s="246">
        <v>0.21</v>
      </c>
      <c r="H15" s="247">
        <v>106.4</v>
      </c>
      <c r="I15" s="245">
        <v>1.1000000000000001</v>
      </c>
      <c r="J15" s="245">
        <v>8</v>
      </c>
      <c r="K15" s="246">
        <v>0.17</v>
      </c>
      <c r="L15" s="248">
        <v>-0.04</v>
      </c>
    </row>
    <row r="16" spans="1:12">
      <c r="A16" s="258"/>
      <c r="B16" s="243"/>
      <c r="C16" s="262" t="s">
        <v>52</v>
      </c>
      <c r="D16" s="263"/>
      <c r="E16" s="244">
        <v>188</v>
      </c>
      <c r="F16" s="245">
        <v>10.6</v>
      </c>
      <c r="G16" s="246">
        <v>0.22</v>
      </c>
      <c r="H16" s="247">
        <v>121.3</v>
      </c>
      <c r="I16" s="245">
        <v>-0.6</v>
      </c>
      <c r="J16" s="245">
        <v>11.9</v>
      </c>
      <c r="K16" s="246">
        <v>0.24</v>
      </c>
      <c r="L16" s="248">
        <v>0.02</v>
      </c>
    </row>
    <row r="17" spans="1:12">
      <c r="A17" s="258"/>
      <c r="B17" s="243"/>
      <c r="C17" s="262"/>
      <c r="D17" s="243" t="s">
        <v>53</v>
      </c>
      <c r="E17" s="244">
        <v>113</v>
      </c>
      <c r="F17" s="245">
        <v>10.4</v>
      </c>
      <c r="G17" s="246">
        <v>0.14000000000000001</v>
      </c>
      <c r="H17" s="247">
        <v>127.1</v>
      </c>
      <c r="I17" s="245">
        <v>-0.8</v>
      </c>
      <c r="J17" s="245">
        <v>12.5</v>
      </c>
      <c r="K17" s="246">
        <v>0.16</v>
      </c>
      <c r="L17" s="248">
        <v>0.02</v>
      </c>
    </row>
    <row r="18" spans="1:12">
      <c r="A18" s="258"/>
      <c r="B18" s="243"/>
      <c r="C18" s="262" t="s">
        <v>54</v>
      </c>
      <c r="D18" s="263"/>
      <c r="E18" s="244">
        <v>244</v>
      </c>
      <c r="F18" s="245">
        <v>8.1999999999999993</v>
      </c>
      <c r="G18" s="246">
        <v>0.2</v>
      </c>
      <c r="H18" s="247">
        <v>109.6</v>
      </c>
      <c r="I18" s="245">
        <v>-0.9</v>
      </c>
      <c r="J18" s="245">
        <v>7.9</v>
      </c>
      <c r="K18" s="246">
        <v>0.19</v>
      </c>
      <c r="L18" s="248">
        <v>-0.01</v>
      </c>
    </row>
    <row r="19" spans="1:12">
      <c r="A19" s="258"/>
      <c r="B19" s="243"/>
      <c r="C19" s="262" t="s">
        <v>55</v>
      </c>
      <c r="D19" s="263"/>
      <c r="E19" s="244">
        <v>127</v>
      </c>
      <c r="F19" s="245">
        <v>12.5</v>
      </c>
      <c r="G19" s="246">
        <v>0.16</v>
      </c>
      <c r="H19" s="247">
        <v>112</v>
      </c>
      <c r="I19" s="245">
        <v>-0.5</v>
      </c>
      <c r="J19" s="245">
        <v>13.1</v>
      </c>
      <c r="K19" s="246">
        <v>0.16</v>
      </c>
      <c r="L19" s="248">
        <v>0</v>
      </c>
    </row>
    <row r="20" spans="1:12">
      <c r="A20" s="258"/>
      <c r="B20" s="243"/>
      <c r="C20" s="262" t="s">
        <v>56</v>
      </c>
      <c r="D20" s="263"/>
      <c r="E20" s="244">
        <v>284</v>
      </c>
      <c r="F20" s="245">
        <v>4.5</v>
      </c>
      <c r="G20" s="246">
        <v>0.13</v>
      </c>
      <c r="H20" s="247">
        <v>105.9</v>
      </c>
      <c r="I20" s="245">
        <v>-0.2</v>
      </c>
      <c r="J20" s="245">
        <v>3.5</v>
      </c>
      <c r="K20" s="246">
        <v>0.1</v>
      </c>
      <c r="L20" s="248">
        <v>-0.03</v>
      </c>
    </row>
    <row r="21" spans="1:12">
      <c r="A21" s="258"/>
      <c r="B21" s="243"/>
      <c r="C21" s="262"/>
      <c r="D21" s="243" t="s">
        <v>57</v>
      </c>
      <c r="E21" s="244">
        <v>191</v>
      </c>
      <c r="F21" s="245">
        <v>4.9000000000000004</v>
      </c>
      <c r="G21" s="246">
        <v>0.1</v>
      </c>
      <c r="H21" s="247">
        <v>106.9</v>
      </c>
      <c r="I21" s="245">
        <v>-0.3</v>
      </c>
      <c r="J21" s="245">
        <v>4.2</v>
      </c>
      <c r="K21" s="246">
        <v>0.08</v>
      </c>
      <c r="L21" s="248">
        <v>-0.01</v>
      </c>
    </row>
    <row r="22" spans="1:12">
      <c r="A22" s="258"/>
      <c r="B22" s="243"/>
      <c r="C22" s="262" t="s">
        <v>58</v>
      </c>
      <c r="D22" s="263"/>
      <c r="E22" s="244">
        <v>108</v>
      </c>
      <c r="F22" s="245">
        <v>-2.5</v>
      </c>
      <c r="G22" s="246">
        <v>-0.03</v>
      </c>
      <c r="H22" s="247">
        <v>114</v>
      </c>
      <c r="I22" s="245">
        <v>0.6</v>
      </c>
      <c r="J22" s="245">
        <v>0.8</v>
      </c>
      <c r="K22" s="246">
        <v>0.01</v>
      </c>
      <c r="L22" s="248">
        <v>0.04</v>
      </c>
    </row>
    <row r="23" spans="1:12">
      <c r="A23" s="258"/>
      <c r="B23" s="243"/>
      <c r="C23" s="262"/>
      <c r="D23" s="243" t="s">
        <v>59</v>
      </c>
      <c r="E23" s="244">
        <v>98</v>
      </c>
      <c r="F23" s="245">
        <v>-2.5</v>
      </c>
      <c r="G23" s="246">
        <v>-0.03</v>
      </c>
      <c r="H23" s="247">
        <v>115.6</v>
      </c>
      <c r="I23" s="245">
        <v>0.6</v>
      </c>
      <c r="J23" s="245">
        <v>1</v>
      </c>
      <c r="K23" s="246">
        <v>0.01</v>
      </c>
      <c r="L23" s="248">
        <v>0.04</v>
      </c>
    </row>
    <row r="24" spans="1:12">
      <c r="A24" s="258"/>
      <c r="B24" s="243"/>
      <c r="C24" s="262" t="s">
        <v>60</v>
      </c>
      <c r="D24" s="263"/>
      <c r="E24" s="244">
        <v>114</v>
      </c>
      <c r="F24" s="245">
        <v>11.9</v>
      </c>
      <c r="G24" s="246">
        <v>0.14000000000000001</v>
      </c>
      <c r="H24" s="247">
        <v>114.4</v>
      </c>
      <c r="I24" s="245">
        <v>2.5</v>
      </c>
      <c r="J24" s="245">
        <v>13.5</v>
      </c>
      <c r="K24" s="246">
        <v>0.15</v>
      </c>
      <c r="L24" s="248">
        <v>0.02</v>
      </c>
    </row>
    <row r="25" spans="1:12">
      <c r="A25" s="258"/>
      <c r="B25" s="243"/>
      <c r="C25" s="262" t="s">
        <v>61</v>
      </c>
      <c r="D25" s="263"/>
      <c r="E25" s="244">
        <v>234</v>
      </c>
      <c r="F25" s="245">
        <v>7.7</v>
      </c>
      <c r="G25" s="246">
        <v>0.19</v>
      </c>
      <c r="H25" s="247">
        <v>110</v>
      </c>
      <c r="I25" s="245">
        <v>-1</v>
      </c>
      <c r="J25" s="245">
        <v>6.9</v>
      </c>
      <c r="K25" s="246">
        <v>0.17</v>
      </c>
      <c r="L25" s="248">
        <v>-0.02</v>
      </c>
    </row>
    <row r="26" spans="1:12">
      <c r="A26" s="258"/>
      <c r="B26" s="243"/>
      <c r="C26" s="262" t="s">
        <v>62</v>
      </c>
      <c r="D26" s="263"/>
      <c r="E26" s="244">
        <v>336</v>
      </c>
      <c r="F26" s="245">
        <v>7.8</v>
      </c>
      <c r="G26" s="246">
        <v>0.27</v>
      </c>
      <c r="H26" s="247">
        <v>111.7</v>
      </c>
      <c r="I26" s="245">
        <v>0.1</v>
      </c>
      <c r="J26" s="245">
        <v>7.3</v>
      </c>
      <c r="K26" s="246">
        <v>0.26</v>
      </c>
      <c r="L26" s="248">
        <v>-0.01</v>
      </c>
    </row>
    <row r="27" spans="1:12">
      <c r="A27" s="258"/>
      <c r="B27" s="243"/>
      <c r="C27" s="262" t="s">
        <v>63</v>
      </c>
      <c r="D27" s="263"/>
      <c r="E27" s="244">
        <v>157</v>
      </c>
      <c r="F27" s="245">
        <v>5.6</v>
      </c>
      <c r="G27" s="246">
        <v>0.09</v>
      </c>
      <c r="H27" s="247">
        <v>111.8</v>
      </c>
      <c r="I27" s="245">
        <v>2.6</v>
      </c>
      <c r="J27" s="245">
        <v>8.3000000000000007</v>
      </c>
      <c r="K27" s="246">
        <v>0.13</v>
      </c>
      <c r="L27" s="248">
        <v>0.04</v>
      </c>
    </row>
    <row r="28" spans="1:12">
      <c r="A28" s="258"/>
      <c r="B28" s="243"/>
      <c r="C28" s="262" t="s">
        <v>64</v>
      </c>
      <c r="D28" s="263"/>
      <c r="E28" s="244">
        <v>108</v>
      </c>
      <c r="F28" s="245">
        <v>6.4</v>
      </c>
      <c r="G28" s="246">
        <v>7.0000000000000007E-2</v>
      </c>
      <c r="H28" s="247">
        <v>105.5</v>
      </c>
      <c r="I28" s="245">
        <v>-0.2</v>
      </c>
      <c r="J28" s="245">
        <v>5.7</v>
      </c>
      <c r="K28" s="246">
        <v>0.06</v>
      </c>
      <c r="L28" s="248">
        <v>-0.01</v>
      </c>
    </row>
    <row r="29" spans="1:12">
      <c r="A29" s="264"/>
      <c r="B29" s="265"/>
      <c r="C29" s="266" t="s">
        <v>65</v>
      </c>
      <c r="D29" s="267"/>
      <c r="E29" s="268">
        <v>563</v>
      </c>
      <c r="F29" s="269">
        <v>4.2</v>
      </c>
      <c r="G29" s="270">
        <v>0.24</v>
      </c>
      <c r="H29" s="271">
        <v>104.6</v>
      </c>
      <c r="I29" s="269">
        <v>0.3</v>
      </c>
      <c r="J29" s="269">
        <v>4.5</v>
      </c>
      <c r="K29" s="270">
        <v>0.25</v>
      </c>
      <c r="L29" s="272">
        <v>0.01</v>
      </c>
    </row>
    <row r="30" spans="1:12">
      <c r="A30" s="250" t="s">
        <v>66</v>
      </c>
      <c r="B30" s="251"/>
      <c r="C30" s="251"/>
      <c r="D30" s="252"/>
      <c r="E30" s="253">
        <v>1961</v>
      </c>
      <c r="F30" s="254">
        <v>0.6</v>
      </c>
      <c r="G30" s="255">
        <v>0.11</v>
      </c>
      <c r="H30" s="256">
        <v>101.1</v>
      </c>
      <c r="I30" s="254">
        <v>0.1</v>
      </c>
      <c r="J30" s="254">
        <v>0.6</v>
      </c>
      <c r="K30" s="255">
        <v>0.13</v>
      </c>
      <c r="L30" s="257">
        <v>0.01</v>
      </c>
    </row>
    <row r="31" spans="1:12">
      <c r="A31" s="258"/>
      <c r="B31" s="243" t="s">
        <v>67</v>
      </c>
      <c r="C31" s="265"/>
      <c r="D31" s="265"/>
      <c r="E31" s="244">
        <v>620</v>
      </c>
      <c r="F31" s="245">
        <v>2.4</v>
      </c>
      <c r="G31" s="246">
        <v>0.15</v>
      </c>
      <c r="H31" s="247">
        <v>103.5</v>
      </c>
      <c r="I31" s="245">
        <v>0.3</v>
      </c>
      <c r="J31" s="245">
        <v>2.6</v>
      </c>
      <c r="K31" s="246">
        <v>0.16</v>
      </c>
      <c r="L31" s="248">
        <v>0.01</v>
      </c>
    </row>
    <row r="32" spans="1:12">
      <c r="A32" s="258"/>
      <c r="B32" s="243"/>
      <c r="C32" s="260" t="s">
        <v>68</v>
      </c>
      <c r="D32" s="261"/>
      <c r="E32" s="244">
        <v>1629</v>
      </c>
      <c r="F32" s="245">
        <v>-0.3</v>
      </c>
      <c r="G32" s="246">
        <v>-0.05</v>
      </c>
      <c r="H32" s="247">
        <v>100</v>
      </c>
      <c r="I32" s="245">
        <v>0</v>
      </c>
      <c r="J32" s="245">
        <v>-0.3</v>
      </c>
      <c r="K32" s="246">
        <v>-0.05</v>
      </c>
      <c r="L32" s="248">
        <v>0</v>
      </c>
    </row>
    <row r="33" spans="1:12">
      <c r="A33" s="258"/>
      <c r="B33" s="243"/>
      <c r="C33" s="262"/>
      <c r="D33" s="243" t="s">
        <v>69</v>
      </c>
      <c r="E33" s="244">
        <v>289</v>
      </c>
      <c r="F33" s="245">
        <v>-0.4</v>
      </c>
      <c r="G33" s="246">
        <v>-0.01</v>
      </c>
      <c r="H33" s="247">
        <v>99.6</v>
      </c>
      <c r="I33" s="245">
        <v>-0.1</v>
      </c>
      <c r="J33" s="245">
        <v>-0.4</v>
      </c>
      <c r="K33" s="246">
        <v>-0.01</v>
      </c>
      <c r="L33" s="248">
        <v>0</v>
      </c>
    </row>
    <row r="34" spans="1:12">
      <c r="A34" s="264"/>
      <c r="B34" s="265"/>
      <c r="C34" s="266" t="s">
        <v>70</v>
      </c>
      <c r="D34" s="267"/>
      <c r="E34" s="268">
        <v>331</v>
      </c>
      <c r="F34" s="269">
        <v>4.7</v>
      </c>
      <c r="G34" s="270">
        <v>0.16</v>
      </c>
      <c r="H34" s="271">
        <v>106.8</v>
      </c>
      <c r="I34" s="269">
        <v>0.6</v>
      </c>
      <c r="J34" s="269">
        <v>5.2</v>
      </c>
      <c r="K34" s="270">
        <v>0.17</v>
      </c>
      <c r="L34" s="272">
        <v>0.02</v>
      </c>
    </row>
    <row r="35" spans="1:12">
      <c r="A35" s="250" t="s">
        <v>71</v>
      </c>
      <c r="B35" s="251"/>
      <c r="C35" s="251"/>
      <c r="D35" s="252"/>
      <c r="E35" s="253">
        <v>661</v>
      </c>
      <c r="F35" s="254">
        <v>25.3</v>
      </c>
      <c r="G35" s="255">
        <v>1.8</v>
      </c>
      <c r="H35" s="256">
        <v>118.1</v>
      </c>
      <c r="I35" s="254">
        <v>-12.5</v>
      </c>
      <c r="J35" s="254">
        <v>5.9</v>
      </c>
      <c r="K35" s="255">
        <v>0.43</v>
      </c>
      <c r="L35" s="257">
        <v>-1.37</v>
      </c>
    </row>
    <row r="36" spans="1:12">
      <c r="A36" s="258"/>
      <c r="B36" s="243"/>
      <c r="C36" s="260" t="s">
        <v>72</v>
      </c>
      <c r="D36" s="273"/>
      <c r="E36" s="244">
        <v>319</v>
      </c>
      <c r="F36" s="245">
        <v>33.799999999999997</v>
      </c>
      <c r="G36" s="246">
        <v>1.18</v>
      </c>
      <c r="H36" s="247">
        <v>120.7</v>
      </c>
      <c r="I36" s="245">
        <v>-17.600000000000001</v>
      </c>
      <c r="J36" s="245">
        <v>5.4</v>
      </c>
      <c r="K36" s="246">
        <v>0.2</v>
      </c>
      <c r="L36" s="248">
        <v>-0.98</v>
      </c>
    </row>
    <row r="37" spans="1:12">
      <c r="A37" s="258"/>
      <c r="B37" s="243"/>
      <c r="C37" s="262" t="s">
        <v>73</v>
      </c>
      <c r="D37" s="274"/>
      <c r="E37" s="244">
        <v>181</v>
      </c>
      <c r="F37" s="245">
        <v>31.7</v>
      </c>
      <c r="G37" s="246">
        <v>0.61</v>
      </c>
      <c r="H37" s="247">
        <v>124.4</v>
      </c>
      <c r="I37" s="245">
        <v>-11.4</v>
      </c>
      <c r="J37" s="245">
        <v>11.7</v>
      </c>
      <c r="K37" s="246">
        <v>0.24</v>
      </c>
      <c r="L37" s="248">
        <v>-0.38</v>
      </c>
    </row>
    <row r="38" spans="1:12">
      <c r="A38" s="258"/>
      <c r="B38" s="243"/>
      <c r="C38" s="262" t="s">
        <v>74</v>
      </c>
      <c r="D38" s="263"/>
      <c r="E38" s="244">
        <v>10</v>
      </c>
      <c r="F38" s="245">
        <v>3.8</v>
      </c>
      <c r="G38" s="246">
        <v>0.01</v>
      </c>
      <c r="H38" s="247">
        <v>131.30000000000001</v>
      </c>
      <c r="I38" s="245">
        <v>0</v>
      </c>
      <c r="J38" s="245">
        <v>0</v>
      </c>
      <c r="K38" s="246">
        <v>0</v>
      </c>
      <c r="L38" s="248">
        <v>-0.01</v>
      </c>
    </row>
    <row r="39" spans="1:12">
      <c r="A39" s="264"/>
      <c r="B39" s="265"/>
      <c r="C39" s="266" t="s">
        <v>75</v>
      </c>
      <c r="D39" s="267"/>
      <c r="E39" s="268">
        <v>150</v>
      </c>
      <c r="F39" s="269">
        <v>0</v>
      </c>
      <c r="G39" s="270">
        <v>0</v>
      </c>
      <c r="H39" s="271">
        <v>103.8</v>
      </c>
      <c r="I39" s="269">
        <v>0</v>
      </c>
      <c r="J39" s="269">
        <v>0</v>
      </c>
      <c r="K39" s="270">
        <v>0</v>
      </c>
      <c r="L39" s="272">
        <v>0</v>
      </c>
    </row>
    <row r="40" spans="1:12">
      <c r="A40" s="250" t="s">
        <v>76</v>
      </c>
      <c r="B40" s="251"/>
      <c r="C40" s="251"/>
      <c r="D40" s="252"/>
      <c r="E40" s="253">
        <v>401</v>
      </c>
      <c r="F40" s="254">
        <v>6.9</v>
      </c>
      <c r="G40" s="255">
        <v>0.28000000000000003</v>
      </c>
      <c r="H40" s="256">
        <v>105.7</v>
      </c>
      <c r="I40" s="254">
        <v>-0.5</v>
      </c>
      <c r="J40" s="254">
        <v>6.8</v>
      </c>
      <c r="K40" s="255">
        <v>0.27</v>
      </c>
      <c r="L40" s="257">
        <v>-0.01</v>
      </c>
    </row>
    <row r="41" spans="1:12">
      <c r="A41" s="275"/>
      <c r="B41" s="276"/>
      <c r="C41" s="260" t="s">
        <v>77</v>
      </c>
      <c r="D41" s="261"/>
      <c r="E41" s="244">
        <v>170</v>
      </c>
      <c r="F41" s="245">
        <v>8.9</v>
      </c>
      <c r="G41" s="246">
        <v>0.15</v>
      </c>
      <c r="H41" s="247">
        <v>105</v>
      </c>
      <c r="I41" s="245">
        <v>-3.3</v>
      </c>
      <c r="J41" s="245">
        <v>8.4</v>
      </c>
      <c r="K41" s="246">
        <v>0.14000000000000001</v>
      </c>
      <c r="L41" s="248">
        <v>-0.01</v>
      </c>
    </row>
    <row r="42" spans="1:12">
      <c r="A42" s="275"/>
      <c r="B42" s="276"/>
      <c r="C42" s="262" t="s">
        <v>78</v>
      </c>
      <c r="D42" s="277"/>
      <c r="E42" s="244">
        <v>18</v>
      </c>
      <c r="F42" s="245">
        <v>4.3</v>
      </c>
      <c r="G42" s="246">
        <v>0.01</v>
      </c>
      <c r="H42" s="247">
        <v>106.7</v>
      </c>
      <c r="I42" s="245">
        <v>2.8</v>
      </c>
      <c r="J42" s="245">
        <v>7.1</v>
      </c>
      <c r="K42" s="246">
        <v>0.01</v>
      </c>
      <c r="L42" s="248">
        <v>0.01</v>
      </c>
    </row>
    <row r="43" spans="1:12">
      <c r="A43" s="275"/>
      <c r="B43" s="276"/>
      <c r="C43" s="262" t="s">
        <v>79</v>
      </c>
      <c r="D43" s="277"/>
      <c r="E43" s="244">
        <v>30</v>
      </c>
      <c r="F43" s="245">
        <v>-0.2</v>
      </c>
      <c r="G43" s="246">
        <v>0</v>
      </c>
      <c r="H43" s="247">
        <v>93.8</v>
      </c>
      <c r="I43" s="245">
        <v>2.1</v>
      </c>
      <c r="J43" s="245">
        <v>-0.1</v>
      </c>
      <c r="K43" s="246">
        <v>0</v>
      </c>
      <c r="L43" s="248">
        <v>0</v>
      </c>
    </row>
    <row r="44" spans="1:12">
      <c r="A44" s="275"/>
      <c r="B44" s="276"/>
      <c r="C44" s="262" t="s">
        <v>80</v>
      </c>
      <c r="D44" s="277"/>
      <c r="E44" s="244">
        <v>72</v>
      </c>
      <c r="F44" s="245">
        <v>10.199999999999999</v>
      </c>
      <c r="G44" s="246">
        <v>7.0000000000000007E-2</v>
      </c>
      <c r="H44" s="247">
        <v>112.1</v>
      </c>
      <c r="I44" s="245">
        <v>0</v>
      </c>
      <c r="J44" s="245">
        <v>8.6</v>
      </c>
      <c r="K44" s="246">
        <v>0.06</v>
      </c>
      <c r="L44" s="248">
        <v>-0.01</v>
      </c>
    </row>
    <row r="45" spans="1:12">
      <c r="A45" s="275"/>
      <c r="B45" s="276"/>
      <c r="C45" s="262" t="s">
        <v>81</v>
      </c>
      <c r="D45" s="277"/>
      <c r="E45" s="244">
        <v>99</v>
      </c>
      <c r="F45" s="245">
        <v>4.3</v>
      </c>
      <c r="G45" s="246">
        <v>0.04</v>
      </c>
      <c r="H45" s="247">
        <v>106</v>
      </c>
      <c r="I45" s="245">
        <v>2.7</v>
      </c>
      <c r="J45" s="245">
        <v>5.3</v>
      </c>
      <c r="K45" s="246">
        <v>0.05</v>
      </c>
      <c r="L45" s="248">
        <v>0.01</v>
      </c>
    </row>
    <row r="46" spans="1:12">
      <c r="A46" s="278"/>
      <c r="B46" s="279"/>
      <c r="C46" s="266" t="s">
        <v>82</v>
      </c>
      <c r="D46" s="280"/>
      <c r="E46" s="268">
        <v>13</v>
      </c>
      <c r="F46" s="269">
        <v>2.2999999999999998</v>
      </c>
      <c r="G46" s="270">
        <v>0</v>
      </c>
      <c r="H46" s="271">
        <v>102.3</v>
      </c>
      <c r="I46" s="269">
        <v>0</v>
      </c>
      <c r="J46" s="269">
        <v>2.2999999999999998</v>
      </c>
      <c r="K46" s="270">
        <v>0</v>
      </c>
      <c r="L46" s="272">
        <v>0</v>
      </c>
    </row>
    <row r="47" spans="1:12">
      <c r="A47" s="250" t="s">
        <v>83</v>
      </c>
      <c r="B47" s="251"/>
      <c r="C47" s="251"/>
      <c r="D47" s="252"/>
      <c r="E47" s="253">
        <v>359</v>
      </c>
      <c r="F47" s="254">
        <v>3.7</v>
      </c>
      <c r="G47" s="255">
        <v>0.13</v>
      </c>
      <c r="H47" s="256">
        <v>103.7</v>
      </c>
      <c r="I47" s="254">
        <v>0.9</v>
      </c>
      <c r="J47" s="254">
        <v>3.7</v>
      </c>
      <c r="K47" s="255">
        <v>0.13</v>
      </c>
      <c r="L47" s="257">
        <v>0</v>
      </c>
    </row>
    <row r="48" spans="1:12">
      <c r="A48" s="275"/>
      <c r="B48" s="276"/>
      <c r="C48" s="260" t="s">
        <v>84</v>
      </c>
      <c r="D48" s="261"/>
      <c r="E48" s="244">
        <v>156</v>
      </c>
      <c r="F48" s="245">
        <v>2.2999999999999998</v>
      </c>
      <c r="G48" s="246">
        <v>0.04</v>
      </c>
      <c r="H48" s="247">
        <v>103.2</v>
      </c>
      <c r="I48" s="245">
        <v>1.5</v>
      </c>
      <c r="J48" s="245">
        <v>0.9</v>
      </c>
      <c r="K48" s="246">
        <v>0.01</v>
      </c>
      <c r="L48" s="248">
        <v>-0.02</v>
      </c>
    </row>
    <row r="49" spans="1:12">
      <c r="A49" s="275"/>
      <c r="B49" s="276"/>
      <c r="C49" s="262"/>
      <c r="D49" s="243" t="s">
        <v>85</v>
      </c>
      <c r="E49" s="244">
        <v>2</v>
      </c>
      <c r="F49" s="245">
        <v>1.4</v>
      </c>
      <c r="G49" s="246">
        <v>0</v>
      </c>
      <c r="H49" s="247">
        <v>101.1</v>
      </c>
      <c r="I49" s="245">
        <v>-4.0999999999999996</v>
      </c>
      <c r="J49" s="245">
        <v>-3.4</v>
      </c>
      <c r="K49" s="246">
        <v>0</v>
      </c>
      <c r="L49" s="248">
        <v>0</v>
      </c>
    </row>
    <row r="50" spans="1:12">
      <c r="A50" s="275"/>
      <c r="B50" s="276"/>
      <c r="C50" s="262"/>
      <c r="D50" s="243" t="s">
        <v>86</v>
      </c>
      <c r="E50" s="244">
        <v>154</v>
      </c>
      <c r="F50" s="245">
        <v>2.4</v>
      </c>
      <c r="G50" s="246">
        <v>0.04</v>
      </c>
      <c r="H50" s="247">
        <v>103.2</v>
      </c>
      <c r="I50" s="245">
        <v>1.6</v>
      </c>
      <c r="J50" s="245">
        <v>0.9</v>
      </c>
      <c r="K50" s="246">
        <v>0.01</v>
      </c>
      <c r="L50" s="248">
        <v>-0.02</v>
      </c>
    </row>
    <row r="51" spans="1:12">
      <c r="A51" s="275"/>
      <c r="B51" s="276"/>
      <c r="C51" s="262" t="s">
        <v>87</v>
      </c>
      <c r="D51" s="263"/>
      <c r="E51" s="244">
        <v>107</v>
      </c>
      <c r="F51" s="245">
        <v>7.3</v>
      </c>
      <c r="G51" s="246">
        <v>0.08</v>
      </c>
      <c r="H51" s="247">
        <v>103.2</v>
      </c>
      <c r="I51" s="245">
        <v>-0.4</v>
      </c>
      <c r="J51" s="245">
        <v>8.6</v>
      </c>
      <c r="K51" s="246">
        <v>0.09</v>
      </c>
      <c r="L51" s="248">
        <v>0.01</v>
      </c>
    </row>
    <row r="52" spans="1:12">
      <c r="A52" s="275"/>
      <c r="B52" s="276"/>
      <c r="C52" s="262"/>
      <c r="D52" s="243" t="s">
        <v>88</v>
      </c>
      <c r="E52" s="244">
        <v>73</v>
      </c>
      <c r="F52" s="245">
        <v>8.6999999999999993</v>
      </c>
      <c r="G52" s="246">
        <v>0.06</v>
      </c>
      <c r="H52" s="247">
        <v>103.8</v>
      </c>
      <c r="I52" s="245">
        <v>-0.3</v>
      </c>
      <c r="J52" s="245">
        <v>10.9</v>
      </c>
      <c r="K52" s="246">
        <v>7.0000000000000007E-2</v>
      </c>
      <c r="L52" s="248">
        <v>0.01</v>
      </c>
    </row>
    <row r="53" spans="1:12">
      <c r="A53" s="275"/>
      <c r="B53" s="276"/>
      <c r="C53" s="262"/>
      <c r="D53" s="243" t="s">
        <v>89</v>
      </c>
      <c r="E53" s="244">
        <v>34</v>
      </c>
      <c r="F53" s="245">
        <v>4.4000000000000004</v>
      </c>
      <c r="G53" s="246">
        <v>0.01</v>
      </c>
      <c r="H53" s="247">
        <v>101.8</v>
      </c>
      <c r="I53" s="245">
        <v>-0.6</v>
      </c>
      <c r="J53" s="245">
        <v>4.0999999999999996</v>
      </c>
      <c r="K53" s="246">
        <v>0.01</v>
      </c>
      <c r="L53" s="248">
        <v>0</v>
      </c>
    </row>
    <row r="54" spans="1:12">
      <c r="A54" s="275"/>
      <c r="B54" s="276"/>
      <c r="C54" s="262" t="s">
        <v>90</v>
      </c>
      <c r="D54" s="263"/>
      <c r="E54" s="244">
        <v>51</v>
      </c>
      <c r="F54" s="245">
        <v>1.8</v>
      </c>
      <c r="G54" s="246">
        <v>0.01</v>
      </c>
      <c r="H54" s="247">
        <v>109.1</v>
      </c>
      <c r="I54" s="245">
        <v>2.6</v>
      </c>
      <c r="J54" s="245">
        <v>4.4000000000000004</v>
      </c>
      <c r="K54" s="246">
        <v>0.02</v>
      </c>
      <c r="L54" s="248">
        <v>0.01</v>
      </c>
    </row>
    <row r="55" spans="1:12">
      <c r="A55" s="281"/>
      <c r="B55" s="206"/>
      <c r="C55" s="262" t="s">
        <v>91</v>
      </c>
      <c r="D55" s="263"/>
      <c r="E55" s="244">
        <v>28</v>
      </c>
      <c r="F55" s="245">
        <v>-2.8</v>
      </c>
      <c r="G55" s="246">
        <v>-0.01</v>
      </c>
      <c r="H55" s="247">
        <v>93.3</v>
      </c>
      <c r="I55" s="245">
        <v>0.2</v>
      </c>
      <c r="J55" s="245">
        <v>-3.9</v>
      </c>
      <c r="K55" s="246">
        <v>-0.01</v>
      </c>
      <c r="L55" s="248">
        <v>0</v>
      </c>
    </row>
    <row r="56" spans="1:12">
      <c r="A56" s="282"/>
      <c r="B56" s="283"/>
      <c r="C56" s="266" t="s">
        <v>92</v>
      </c>
      <c r="D56" s="284"/>
      <c r="E56" s="268">
        <v>17</v>
      </c>
      <c r="F56" s="269">
        <v>10.3</v>
      </c>
      <c r="G56" s="270">
        <v>0.02</v>
      </c>
      <c r="H56" s="271">
        <v>111.5</v>
      </c>
      <c r="I56" s="269">
        <v>0</v>
      </c>
      <c r="J56" s="269">
        <v>9.4</v>
      </c>
      <c r="K56" s="270">
        <v>0.02</v>
      </c>
      <c r="L56" s="272">
        <v>0</v>
      </c>
    </row>
    <row r="57" spans="1:12">
      <c r="A57" s="250" t="s">
        <v>93</v>
      </c>
      <c r="B57" s="251"/>
      <c r="C57" s="251"/>
      <c r="D57" s="252"/>
      <c r="E57" s="244">
        <v>469</v>
      </c>
      <c r="F57" s="245">
        <v>0.8</v>
      </c>
      <c r="G57" s="246">
        <v>0.04</v>
      </c>
      <c r="H57" s="247">
        <v>100.7</v>
      </c>
      <c r="I57" s="245">
        <v>0.3</v>
      </c>
      <c r="J57" s="245">
        <v>1.1000000000000001</v>
      </c>
      <c r="K57" s="246">
        <v>0.05</v>
      </c>
      <c r="L57" s="248">
        <v>0.02</v>
      </c>
    </row>
    <row r="58" spans="1:12">
      <c r="A58" s="281"/>
      <c r="B58" s="206"/>
      <c r="C58" s="260" t="s">
        <v>94</v>
      </c>
      <c r="D58" s="273"/>
      <c r="E58" s="244">
        <v>109</v>
      </c>
      <c r="F58" s="245">
        <v>1.6</v>
      </c>
      <c r="G58" s="246">
        <v>0.02</v>
      </c>
      <c r="H58" s="247">
        <v>103.2</v>
      </c>
      <c r="I58" s="245">
        <v>0.4</v>
      </c>
      <c r="J58" s="245">
        <v>2</v>
      </c>
      <c r="K58" s="246">
        <v>0.02</v>
      </c>
      <c r="L58" s="248">
        <v>0</v>
      </c>
    </row>
    <row r="59" spans="1:12">
      <c r="A59" s="281"/>
      <c r="B59" s="206"/>
      <c r="C59" s="262" t="s">
        <v>95</v>
      </c>
      <c r="D59" s="274"/>
      <c r="E59" s="244">
        <v>84</v>
      </c>
      <c r="F59" s="245">
        <v>2.9</v>
      </c>
      <c r="G59" s="246">
        <v>0.02</v>
      </c>
      <c r="H59" s="247">
        <v>103.8</v>
      </c>
      <c r="I59" s="245">
        <v>1.3</v>
      </c>
      <c r="J59" s="245">
        <v>4.4000000000000004</v>
      </c>
      <c r="K59" s="246">
        <v>0.04</v>
      </c>
      <c r="L59" s="248">
        <v>0.01</v>
      </c>
    </row>
    <row r="60" spans="1:12">
      <c r="A60" s="282"/>
      <c r="B60" s="283"/>
      <c r="C60" s="266" t="s">
        <v>96</v>
      </c>
      <c r="D60" s="284"/>
      <c r="E60" s="268">
        <v>276</v>
      </c>
      <c r="F60" s="269">
        <v>-0.2</v>
      </c>
      <c r="G60" s="270">
        <v>-0.01</v>
      </c>
      <c r="H60" s="271">
        <v>98.8</v>
      </c>
      <c r="I60" s="269">
        <v>0</v>
      </c>
      <c r="J60" s="269">
        <v>-0.2</v>
      </c>
      <c r="K60" s="270">
        <v>-0.01</v>
      </c>
      <c r="L60" s="272">
        <v>0</v>
      </c>
    </row>
    <row r="61" spans="1:12">
      <c r="A61" s="250" t="s">
        <v>97</v>
      </c>
      <c r="B61" s="251"/>
      <c r="C61" s="251"/>
      <c r="D61" s="252"/>
      <c r="E61" s="253">
        <v>1536</v>
      </c>
      <c r="F61" s="254">
        <v>2.6</v>
      </c>
      <c r="G61" s="255">
        <v>0.36</v>
      </c>
      <c r="H61" s="256">
        <v>94.5</v>
      </c>
      <c r="I61" s="254">
        <v>0</v>
      </c>
      <c r="J61" s="254">
        <v>2.4</v>
      </c>
      <c r="K61" s="255">
        <v>0.34</v>
      </c>
      <c r="L61" s="257">
        <v>-0.02</v>
      </c>
    </row>
    <row r="62" spans="1:12">
      <c r="A62" s="281"/>
      <c r="B62" s="206"/>
      <c r="C62" s="260" t="s">
        <v>98</v>
      </c>
      <c r="D62" s="273"/>
      <c r="E62" s="244">
        <v>144</v>
      </c>
      <c r="F62" s="245">
        <v>1.2</v>
      </c>
      <c r="G62" s="246">
        <v>0.02</v>
      </c>
      <c r="H62" s="247">
        <v>100.8</v>
      </c>
      <c r="I62" s="245">
        <v>-0.2</v>
      </c>
      <c r="J62" s="245">
        <v>1.1000000000000001</v>
      </c>
      <c r="K62" s="246">
        <v>0.02</v>
      </c>
      <c r="L62" s="248">
        <v>0</v>
      </c>
    </row>
    <row r="63" spans="1:12">
      <c r="A63" s="281"/>
      <c r="B63" s="206"/>
      <c r="C63" s="262" t="s">
        <v>99</v>
      </c>
      <c r="D63" s="274"/>
      <c r="E63" s="244">
        <v>971</v>
      </c>
      <c r="F63" s="245">
        <v>1.4</v>
      </c>
      <c r="G63" s="246">
        <v>0.14000000000000001</v>
      </c>
      <c r="H63" s="247">
        <v>104</v>
      </c>
      <c r="I63" s="245">
        <v>0</v>
      </c>
      <c r="J63" s="245">
        <v>1.1000000000000001</v>
      </c>
      <c r="K63" s="246">
        <v>0.11</v>
      </c>
      <c r="L63" s="248">
        <v>-0.03</v>
      </c>
    </row>
    <row r="64" spans="1:12">
      <c r="A64" s="282"/>
      <c r="B64" s="283"/>
      <c r="C64" s="266" t="s">
        <v>100</v>
      </c>
      <c r="D64" s="284"/>
      <c r="E64" s="268">
        <v>421</v>
      </c>
      <c r="F64" s="269">
        <v>7.4</v>
      </c>
      <c r="G64" s="270">
        <v>0.2</v>
      </c>
      <c r="H64" s="271">
        <v>70.400000000000006</v>
      </c>
      <c r="I64" s="269">
        <v>0.3</v>
      </c>
      <c r="J64" s="269">
        <v>7.9</v>
      </c>
      <c r="K64" s="270">
        <v>0.22</v>
      </c>
      <c r="L64" s="272">
        <v>0.01</v>
      </c>
    </row>
    <row r="65" spans="1:12">
      <c r="A65" s="250" t="s">
        <v>101</v>
      </c>
      <c r="B65" s="251"/>
      <c r="C65" s="251"/>
      <c r="D65" s="252"/>
      <c r="E65" s="253">
        <v>391</v>
      </c>
      <c r="F65" s="254">
        <v>3.2</v>
      </c>
      <c r="G65" s="255">
        <v>0.12</v>
      </c>
      <c r="H65" s="256">
        <v>103.1</v>
      </c>
      <c r="I65" s="254">
        <v>0.6</v>
      </c>
      <c r="J65" s="254">
        <v>3.8</v>
      </c>
      <c r="K65" s="255">
        <v>0.15</v>
      </c>
      <c r="L65" s="257">
        <v>0.02</v>
      </c>
    </row>
    <row r="66" spans="1:12">
      <c r="A66" s="281"/>
      <c r="B66" s="206"/>
      <c r="C66" s="260" t="s">
        <v>102</v>
      </c>
      <c r="D66" s="273"/>
      <c r="E66" s="244">
        <v>249</v>
      </c>
      <c r="F66" s="245">
        <v>0.2</v>
      </c>
      <c r="G66" s="246">
        <v>0.01</v>
      </c>
      <c r="H66" s="247">
        <v>98</v>
      </c>
      <c r="I66" s="245">
        <v>0</v>
      </c>
      <c r="J66" s="245">
        <v>0.2</v>
      </c>
      <c r="K66" s="246">
        <v>0.01</v>
      </c>
      <c r="L66" s="248">
        <v>0</v>
      </c>
    </row>
    <row r="67" spans="1:12">
      <c r="A67" s="281"/>
      <c r="B67" s="206"/>
      <c r="C67" s="262" t="s">
        <v>103</v>
      </c>
      <c r="D67" s="274"/>
      <c r="E67" s="244">
        <v>9</v>
      </c>
      <c r="F67" s="245">
        <v>3.8</v>
      </c>
      <c r="G67" s="246">
        <v>0</v>
      </c>
      <c r="H67" s="247">
        <v>103.9</v>
      </c>
      <c r="I67" s="245">
        <v>0</v>
      </c>
      <c r="J67" s="245">
        <v>3.8</v>
      </c>
      <c r="K67" s="246">
        <v>0</v>
      </c>
      <c r="L67" s="248">
        <v>0</v>
      </c>
    </row>
    <row r="68" spans="1:12">
      <c r="A68" s="282"/>
      <c r="B68" s="283"/>
      <c r="C68" s="266" t="s">
        <v>104</v>
      </c>
      <c r="D68" s="284"/>
      <c r="E68" s="268">
        <v>132</v>
      </c>
      <c r="F68" s="269">
        <v>8.4</v>
      </c>
      <c r="G68" s="270">
        <v>0.11</v>
      </c>
      <c r="H68" s="271">
        <v>112.6</v>
      </c>
      <c r="I68" s="269">
        <v>1.5</v>
      </c>
      <c r="J68" s="269">
        <v>10.1</v>
      </c>
      <c r="K68" s="270">
        <v>0.14000000000000001</v>
      </c>
      <c r="L68" s="272">
        <v>0.02</v>
      </c>
    </row>
    <row r="69" spans="1:12">
      <c r="A69" s="250" t="s">
        <v>105</v>
      </c>
      <c r="B69" s="251"/>
      <c r="C69" s="251"/>
      <c r="D69" s="252"/>
      <c r="E69" s="253">
        <v>939</v>
      </c>
      <c r="F69" s="254">
        <v>1.4</v>
      </c>
      <c r="G69" s="255">
        <v>0.13</v>
      </c>
      <c r="H69" s="256">
        <v>103.8</v>
      </c>
      <c r="I69" s="254">
        <v>0.8</v>
      </c>
      <c r="J69" s="254">
        <v>1.7</v>
      </c>
      <c r="K69" s="255">
        <v>0.16</v>
      </c>
      <c r="L69" s="257">
        <v>0.03</v>
      </c>
    </row>
    <row r="70" spans="1:12">
      <c r="A70" s="281"/>
      <c r="B70" s="206"/>
      <c r="C70" s="260" t="s">
        <v>106</v>
      </c>
      <c r="D70" s="273"/>
      <c r="E70" s="244">
        <v>59</v>
      </c>
      <c r="F70" s="245">
        <v>4.7</v>
      </c>
      <c r="G70" s="246">
        <v>0.03</v>
      </c>
      <c r="H70" s="247">
        <v>104.8</v>
      </c>
      <c r="I70" s="245">
        <v>1.1000000000000001</v>
      </c>
      <c r="J70" s="245">
        <v>3.8</v>
      </c>
      <c r="K70" s="246">
        <v>0.02</v>
      </c>
      <c r="L70" s="248">
        <v>-0.01</v>
      </c>
    </row>
    <row r="71" spans="1:12">
      <c r="A71" s="281"/>
      <c r="B71" s="206"/>
      <c r="C71" s="262" t="s">
        <v>107</v>
      </c>
      <c r="D71" s="274"/>
      <c r="E71" s="244">
        <v>211</v>
      </c>
      <c r="F71" s="245">
        <v>5.7</v>
      </c>
      <c r="G71" s="246">
        <v>0.12</v>
      </c>
      <c r="H71" s="247">
        <v>107</v>
      </c>
      <c r="I71" s="245">
        <v>2.1</v>
      </c>
      <c r="J71" s="245">
        <v>7.2</v>
      </c>
      <c r="K71" s="246">
        <v>0.15</v>
      </c>
      <c r="L71" s="248">
        <v>0.03</v>
      </c>
    </row>
    <row r="72" spans="1:12">
      <c r="A72" s="281"/>
      <c r="B72" s="206"/>
      <c r="C72" s="262" t="s">
        <v>108</v>
      </c>
      <c r="D72" s="274"/>
      <c r="E72" s="244">
        <v>110</v>
      </c>
      <c r="F72" s="245">
        <v>0.6</v>
      </c>
      <c r="G72" s="246">
        <v>0.01</v>
      </c>
      <c r="H72" s="247">
        <v>106.5</v>
      </c>
      <c r="I72" s="245">
        <v>0</v>
      </c>
      <c r="J72" s="245">
        <v>0.6</v>
      </c>
      <c r="K72" s="246">
        <v>0.01</v>
      </c>
      <c r="L72" s="248">
        <v>0</v>
      </c>
    </row>
    <row r="73" spans="1:12">
      <c r="A73" s="282"/>
      <c r="B73" s="283"/>
      <c r="C73" s="266" t="s">
        <v>109</v>
      </c>
      <c r="D73" s="284"/>
      <c r="E73" s="268">
        <v>559</v>
      </c>
      <c r="F73" s="269">
        <v>-0.4</v>
      </c>
      <c r="G73" s="270">
        <v>-0.02</v>
      </c>
      <c r="H73" s="271">
        <v>101.9</v>
      </c>
      <c r="I73" s="269">
        <v>0.5</v>
      </c>
      <c r="J73" s="269">
        <v>-0.3</v>
      </c>
      <c r="K73" s="270">
        <v>-0.02</v>
      </c>
      <c r="L73" s="272">
        <v>0</v>
      </c>
    </row>
    <row r="74" spans="1:12">
      <c r="A74" s="250" t="s">
        <v>110</v>
      </c>
      <c r="B74" s="251"/>
      <c r="C74" s="251"/>
      <c r="D74" s="252"/>
      <c r="E74" s="253">
        <v>599</v>
      </c>
      <c r="F74" s="254">
        <v>1.8</v>
      </c>
      <c r="G74" s="255">
        <v>0.11</v>
      </c>
      <c r="H74" s="256">
        <v>103.4</v>
      </c>
      <c r="I74" s="254">
        <v>0.3</v>
      </c>
      <c r="J74" s="254">
        <v>2.1</v>
      </c>
      <c r="K74" s="255">
        <v>0.12</v>
      </c>
      <c r="L74" s="257">
        <v>0.02</v>
      </c>
    </row>
    <row r="75" spans="1:12">
      <c r="A75" s="281"/>
      <c r="B75" s="206"/>
      <c r="C75" s="260" t="s">
        <v>111</v>
      </c>
      <c r="D75" s="273"/>
      <c r="E75" s="244">
        <v>122</v>
      </c>
      <c r="F75" s="245">
        <v>2.8</v>
      </c>
      <c r="G75" s="246">
        <v>0.03</v>
      </c>
      <c r="H75" s="247">
        <v>103.3</v>
      </c>
      <c r="I75" s="245">
        <v>0.2</v>
      </c>
      <c r="J75" s="245">
        <v>3</v>
      </c>
      <c r="K75" s="246">
        <v>0.04</v>
      </c>
      <c r="L75" s="248">
        <v>0</v>
      </c>
    </row>
    <row r="76" spans="1:12">
      <c r="A76" s="281"/>
      <c r="B76" s="206"/>
      <c r="C76" s="262" t="s">
        <v>112</v>
      </c>
      <c r="D76" s="274"/>
      <c r="E76" s="244">
        <v>158</v>
      </c>
      <c r="F76" s="245">
        <v>0.2</v>
      </c>
      <c r="G76" s="246">
        <v>0</v>
      </c>
      <c r="H76" s="247">
        <v>99.6</v>
      </c>
      <c r="I76" s="245">
        <v>0.7</v>
      </c>
      <c r="J76" s="245">
        <v>0.3</v>
      </c>
      <c r="K76" s="246">
        <v>0.01</v>
      </c>
      <c r="L76" s="248">
        <v>0</v>
      </c>
    </row>
    <row r="77" spans="1:12">
      <c r="A77" s="281"/>
      <c r="B77" s="206"/>
      <c r="C77" s="262" t="s">
        <v>113</v>
      </c>
      <c r="D77" s="274"/>
      <c r="E77" s="244">
        <v>67</v>
      </c>
      <c r="F77" s="245">
        <v>9.1</v>
      </c>
      <c r="G77" s="246">
        <v>0.06</v>
      </c>
      <c r="H77" s="247">
        <v>112.3</v>
      </c>
      <c r="I77" s="245">
        <v>1.1000000000000001</v>
      </c>
      <c r="J77" s="245">
        <v>10.8</v>
      </c>
      <c r="K77" s="246">
        <v>7.0000000000000007E-2</v>
      </c>
      <c r="L77" s="248">
        <v>0.01</v>
      </c>
    </row>
    <row r="78" spans="1:12">
      <c r="A78" s="281"/>
      <c r="B78" s="206"/>
      <c r="C78" s="262" t="s">
        <v>114</v>
      </c>
      <c r="D78" s="274"/>
      <c r="E78" s="244">
        <v>38</v>
      </c>
      <c r="F78" s="245">
        <v>0.6</v>
      </c>
      <c r="G78" s="246">
        <v>0</v>
      </c>
      <c r="H78" s="247">
        <v>114.2</v>
      </c>
      <c r="I78" s="245">
        <v>0</v>
      </c>
      <c r="J78" s="245">
        <v>0.6</v>
      </c>
      <c r="K78" s="246">
        <v>0</v>
      </c>
      <c r="L78" s="248">
        <v>0</v>
      </c>
    </row>
    <row r="79" spans="1:12">
      <c r="A79" s="282"/>
      <c r="B79" s="283"/>
      <c r="C79" s="266" t="s">
        <v>115</v>
      </c>
      <c r="D79" s="284"/>
      <c r="E79" s="268">
        <v>213</v>
      </c>
      <c r="F79" s="269">
        <v>0.3</v>
      </c>
      <c r="G79" s="270">
        <v>0.01</v>
      </c>
      <c r="H79" s="271">
        <v>101.5</v>
      </c>
      <c r="I79" s="269">
        <v>0</v>
      </c>
      <c r="J79" s="269">
        <v>0.3</v>
      </c>
      <c r="K79" s="270">
        <v>0.01</v>
      </c>
      <c r="L79" s="272">
        <v>0</v>
      </c>
    </row>
    <row r="80" spans="1:12">
      <c r="A80" s="258"/>
      <c r="B80" s="243" t="s">
        <v>116</v>
      </c>
      <c r="C80" s="243"/>
      <c r="D80" s="274"/>
      <c r="E80" s="244">
        <v>656</v>
      </c>
      <c r="F80" s="245">
        <v>24.8</v>
      </c>
      <c r="G80" s="246">
        <v>1.81</v>
      </c>
      <c r="H80" s="247">
        <v>121.8</v>
      </c>
      <c r="I80" s="245">
        <v>-12.5</v>
      </c>
      <c r="J80" s="245">
        <v>5.0999999999999996</v>
      </c>
      <c r="K80" s="246">
        <v>0.38</v>
      </c>
      <c r="L80" s="248">
        <v>-1.43</v>
      </c>
    </row>
    <row r="81" spans="1:12">
      <c r="A81" s="258"/>
      <c r="B81" s="243" t="s">
        <v>117</v>
      </c>
      <c r="C81" s="243"/>
      <c r="D81" s="274"/>
      <c r="E81" s="244">
        <v>455</v>
      </c>
      <c r="F81" s="245">
        <v>2.6</v>
      </c>
      <c r="G81" s="246">
        <v>0.12</v>
      </c>
      <c r="H81" s="247">
        <v>103</v>
      </c>
      <c r="I81" s="245">
        <v>0.5</v>
      </c>
      <c r="J81" s="245">
        <v>3.2</v>
      </c>
      <c r="K81" s="246">
        <v>0.14000000000000001</v>
      </c>
      <c r="L81" s="248">
        <v>0.02</v>
      </c>
    </row>
    <row r="82" spans="1:12">
      <c r="A82" s="258"/>
      <c r="B82" s="243" t="s">
        <v>118</v>
      </c>
      <c r="C82" s="243"/>
      <c r="D82" s="274"/>
      <c r="E82" s="244">
        <v>983</v>
      </c>
      <c r="F82" s="245">
        <v>1.3</v>
      </c>
      <c r="G82" s="246">
        <v>0.13</v>
      </c>
      <c r="H82" s="247">
        <v>103.6</v>
      </c>
      <c r="I82" s="245">
        <v>0.7</v>
      </c>
      <c r="J82" s="245">
        <v>1.6</v>
      </c>
      <c r="K82" s="246">
        <v>0.16</v>
      </c>
      <c r="L82" s="248">
        <v>0.02</v>
      </c>
    </row>
    <row r="83" spans="1:12">
      <c r="A83" s="258"/>
      <c r="B83" s="243" t="s">
        <v>119</v>
      </c>
      <c r="C83" s="243"/>
      <c r="D83" s="274"/>
      <c r="E83" s="244">
        <v>482</v>
      </c>
      <c r="F83" s="245">
        <v>1.2</v>
      </c>
      <c r="G83" s="246">
        <v>0.04</v>
      </c>
      <c r="H83" s="247">
        <v>71.8</v>
      </c>
      <c r="I83" s="245">
        <v>0.6</v>
      </c>
      <c r="J83" s="245">
        <v>1.8</v>
      </c>
      <c r="K83" s="246">
        <v>0.06</v>
      </c>
      <c r="L83" s="248">
        <v>0.02</v>
      </c>
    </row>
    <row r="84" spans="1:12">
      <c r="A84" s="143"/>
      <c r="B84" s="142"/>
      <c r="C84" s="141"/>
      <c r="D84" s="141"/>
      <c r="E84" s="142"/>
      <c r="F84" s="142"/>
      <c r="G84" s="142"/>
      <c r="H84" s="142"/>
      <c r="I84" s="142"/>
      <c r="J84" s="142"/>
      <c r="K84" s="142"/>
      <c r="L84" s="142"/>
    </row>
  </sheetData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単身世帯　最低生計費</vt:lpstr>
      <vt:lpstr>４人世帯　最低生計費</vt:lpstr>
      <vt:lpstr>2023年2月消費者物価指数</vt:lpstr>
      <vt:lpstr>'４人世帯　最低生計費'!Print_Area</vt:lpstr>
      <vt:lpstr>'単身世帯　最低生計費'!Print_Area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2023-03-24T02:13:39Z</cp:lastPrinted>
  <dcterms:created xsi:type="dcterms:W3CDTF">2022-09-14T03:06:27Z</dcterms:created>
  <dcterms:modified xsi:type="dcterms:W3CDTF">2023-03-24T02:18:54Z</dcterms:modified>
</cp:coreProperties>
</file>